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_Eva\Kondr\24 08 16 Oprava střechy_Masné krámy\Rozpočet\"/>
    </mc:Choice>
  </mc:AlternateContent>
  <bookViews>
    <workbookView xWindow="0" yWindow="0" windowWidth="0" windowHeight="0"/>
  </bookViews>
  <sheets>
    <sheet name="Rekapitulace stavby" sheetId="1" r:id="rId1"/>
    <sheet name="000 - VON - Vedlější a os..." sheetId="2" r:id="rId2"/>
    <sheet name="D.1.1 - Architektonicko -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'000 - VON - Vedlější a os...'!$C$83:$K$101</definedName>
    <definedName name="_xlnm.Print_Area" localSheetId="1">'000 - VON - Vedlější a os...'!$C$4:$J$39,'000 - VON - Vedlější a os...'!$C$45:$J$65,'000 - VON - Vedlější a os...'!$C$71:$K$101</definedName>
    <definedName name="_xlnm.Print_Titles" localSheetId="1">'000 - VON - Vedlější a os...'!$83:$83</definedName>
    <definedName name="_xlnm._FilterDatabase" localSheetId="2" hidden="1">'D.1.1 - Architektonicko -...'!$C$99:$K$997</definedName>
    <definedName name="_xlnm.Print_Area" localSheetId="2">'D.1.1 - Architektonicko -...'!$C$4:$J$39,'D.1.1 - Architektonicko -...'!$C$45:$J$81,'D.1.1 - Architektonicko -...'!$C$87:$K$997</definedName>
    <definedName name="_xlnm.Print_Titles" localSheetId="2">'D.1.1 - Architektonicko -...'!$99:$99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T960"/>
  <c r="R960"/>
  <c r="P960"/>
  <c r="BK960"/>
  <c r="J960"/>
  <c r="J76"/>
  <c r="J37"/>
  <c r="J36"/>
  <c i="1" r="AY56"/>
  <c i="3" r="J35"/>
  <c i="1" r="AX56"/>
  <c i="3" r="BI994"/>
  <c r="BH994"/>
  <c r="BG994"/>
  <c r="BF994"/>
  <c r="T994"/>
  <c r="R994"/>
  <c r="P994"/>
  <c r="BI990"/>
  <c r="BH990"/>
  <c r="BG990"/>
  <c r="BF990"/>
  <c r="T990"/>
  <c r="R990"/>
  <c r="P990"/>
  <c r="BI986"/>
  <c r="BH986"/>
  <c r="BG986"/>
  <c r="BF986"/>
  <c r="T986"/>
  <c r="R986"/>
  <c r="P986"/>
  <c r="BI983"/>
  <c r="BH983"/>
  <c r="BG983"/>
  <c r="BF983"/>
  <c r="T983"/>
  <c r="T982"/>
  <c r="R983"/>
  <c r="R982"/>
  <c r="P983"/>
  <c r="P982"/>
  <c r="BI975"/>
  <c r="BH975"/>
  <c r="BG975"/>
  <c r="BF975"/>
  <c r="T975"/>
  <c r="T974"/>
  <c r="T973"/>
  <c r="R975"/>
  <c r="R974"/>
  <c r="R973"/>
  <c r="P975"/>
  <c r="P974"/>
  <c r="P973"/>
  <c r="BI961"/>
  <c r="BH961"/>
  <c r="BG961"/>
  <c r="BF961"/>
  <c r="T961"/>
  <c r="R961"/>
  <c r="P961"/>
  <c r="BI943"/>
  <c r="BH943"/>
  <c r="BG943"/>
  <c r="BF943"/>
  <c r="T943"/>
  <c r="R943"/>
  <c r="P943"/>
  <c r="BI926"/>
  <c r="BH926"/>
  <c r="BG926"/>
  <c r="BF926"/>
  <c r="T926"/>
  <c r="R926"/>
  <c r="P926"/>
  <c r="BI923"/>
  <c r="BH923"/>
  <c r="BG923"/>
  <c r="BF923"/>
  <c r="T923"/>
  <c r="R923"/>
  <c r="P923"/>
  <c r="BI919"/>
  <c r="BH919"/>
  <c r="BG919"/>
  <c r="BF919"/>
  <c r="T919"/>
  <c r="R919"/>
  <c r="P919"/>
  <c r="BI916"/>
  <c r="BH916"/>
  <c r="BG916"/>
  <c r="BF916"/>
  <c r="T916"/>
  <c r="R916"/>
  <c r="P916"/>
  <c r="BI909"/>
  <c r="BH909"/>
  <c r="BG909"/>
  <c r="BF909"/>
  <c r="T909"/>
  <c r="R909"/>
  <c r="P909"/>
  <c r="BI902"/>
  <c r="BH902"/>
  <c r="BG902"/>
  <c r="BF902"/>
  <c r="T902"/>
  <c r="R902"/>
  <c r="P902"/>
  <c r="BI895"/>
  <c r="BH895"/>
  <c r="BG895"/>
  <c r="BF895"/>
  <c r="T895"/>
  <c r="R895"/>
  <c r="P895"/>
  <c r="BI890"/>
  <c r="BH890"/>
  <c r="BG890"/>
  <c r="BF890"/>
  <c r="T890"/>
  <c r="R890"/>
  <c r="P890"/>
  <c r="BI883"/>
  <c r="BH883"/>
  <c r="BG883"/>
  <c r="BF883"/>
  <c r="T883"/>
  <c r="R883"/>
  <c r="P883"/>
  <c r="BI876"/>
  <c r="BH876"/>
  <c r="BG876"/>
  <c r="BF876"/>
  <c r="T876"/>
  <c r="R876"/>
  <c r="P876"/>
  <c r="BI869"/>
  <c r="BH869"/>
  <c r="BG869"/>
  <c r="BF869"/>
  <c r="T869"/>
  <c r="R869"/>
  <c r="P869"/>
  <c r="BI862"/>
  <c r="BH862"/>
  <c r="BG862"/>
  <c r="BF862"/>
  <c r="T862"/>
  <c r="R862"/>
  <c r="P862"/>
  <c r="BI855"/>
  <c r="BH855"/>
  <c r="BG855"/>
  <c r="BF855"/>
  <c r="T855"/>
  <c r="R855"/>
  <c r="P855"/>
  <c r="BI848"/>
  <c r="BH848"/>
  <c r="BG848"/>
  <c r="BF848"/>
  <c r="T848"/>
  <c r="R848"/>
  <c r="P848"/>
  <c r="BI841"/>
  <c r="BH841"/>
  <c r="BG841"/>
  <c r="BF841"/>
  <c r="T841"/>
  <c r="R841"/>
  <c r="P841"/>
  <c r="BI834"/>
  <c r="BH834"/>
  <c r="BG834"/>
  <c r="BF834"/>
  <c r="T834"/>
  <c r="R834"/>
  <c r="P834"/>
  <c r="BI829"/>
  <c r="BH829"/>
  <c r="BG829"/>
  <c r="BF829"/>
  <c r="T829"/>
  <c r="R829"/>
  <c r="P829"/>
  <c r="BI826"/>
  <c r="BH826"/>
  <c r="BG826"/>
  <c r="BF826"/>
  <c r="T826"/>
  <c r="R826"/>
  <c r="P826"/>
  <c r="BI809"/>
  <c r="BH809"/>
  <c r="BG809"/>
  <c r="BF809"/>
  <c r="T809"/>
  <c r="R809"/>
  <c r="P809"/>
  <c r="BI799"/>
  <c r="BH799"/>
  <c r="BG799"/>
  <c r="BF799"/>
  <c r="T799"/>
  <c r="R799"/>
  <c r="P799"/>
  <c r="BI782"/>
  <c r="BH782"/>
  <c r="BG782"/>
  <c r="BF782"/>
  <c r="T782"/>
  <c r="R782"/>
  <c r="P782"/>
  <c r="BI779"/>
  <c r="BH779"/>
  <c r="BG779"/>
  <c r="BF779"/>
  <c r="T779"/>
  <c r="R779"/>
  <c r="P779"/>
  <c r="BI777"/>
  <c r="BH777"/>
  <c r="BG777"/>
  <c r="BF777"/>
  <c r="T777"/>
  <c r="R777"/>
  <c r="P777"/>
  <c r="BI770"/>
  <c r="BH770"/>
  <c r="BG770"/>
  <c r="BF770"/>
  <c r="T770"/>
  <c r="R770"/>
  <c r="P770"/>
  <c r="BI769"/>
  <c r="BH769"/>
  <c r="BG769"/>
  <c r="BF769"/>
  <c r="T769"/>
  <c r="R769"/>
  <c r="P769"/>
  <c r="BI766"/>
  <c r="BH766"/>
  <c r="BG766"/>
  <c r="BF766"/>
  <c r="T766"/>
  <c r="R766"/>
  <c r="P766"/>
  <c r="BI765"/>
  <c r="BH765"/>
  <c r="BG765"/>
  <c r="BF765"/>
  <c r="T765"/>
  <c r="R765"/>
  <c r="P765"/>
  <c r="BI763"/>
  <c r="BH763"/>
  <c r="BG763"/>
  <c r="BF763"/>
  <c r="T763"/>
  <c r="R763"/>
  <c r="P763"/>
  <c r="BI762"/>
  <c r="BH762"/>
  <c r="BG762"/>
  <c r="BF762"/>
  <c r="T762"/>
  <c r="R762"/>
  <c r="P762"/>
  <c r="BI755"/>
  <c r="BH755"/>
  <c r="BG755"/>
  <c r="BF755"/>
  <c r="T755"/>
  <c r="R755"/>
  <c r="P755"/>
  <c r="BI748"/>
  <c r="BH748"/>
  <c r="BG748"/>
  <c r="BF748"/>
  <c r="T748"/>
  <c r="R748"/>
  <c r="P748"/>
  <c r="BI745"/>
  <c r="BH745"/>
  <c r="BG745"/>
  <c r="BF745"/>
  <c r="T745"/>
  <c r="R745"/>
  <c r="P745"/>
  <c r="BI732"/>
  <c r="BH732"/>
  <c r="BG732"/>
  <c r="BF732"/>
  <c r="T732"/>
  <c r="R732"/>
  <c r="P732"/>
  <c r="BI719"/>
  <c r="BH719"/>
  <c r="BG719"/>
  <c r="BF719"/>
  <c r="T719"/>
  <c r="R719"/>
  <c r="P719"/>
  <c r="BI705"/>
  <c r="BH705"/>
  <c r="BG705"/>
  <c r="BF705"/>
  <c r="T705"/>
  <c r="R705"/>
  <c r="P705"/>
  <c r="BI697"/>
  <c r="BH697"/>
  <c r="BG697"/>
  <c r="BF697"/>
  <c r="T697"/>
  <c r="R697"/>
  <c r="P697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62"/>
  <c r="BH662"/>
  <c r="BG662"/>
  <c r="BF662"/>
  <c r="T662"/>
  <c r="R662"/>
  <c r="P662"/>
  <c r="BI640"/>
  <c r="BH640"/>
  <c r="BG640"/>
  <c r="BF640"/>
  <c r="T640"/>
  <c r="R640"/>
  <c r="P640"/>
  <c r="BI618"/>
  <c r="BH618"/>
  <c r="BG618"/>
  <c r="BF618"/>
  <c r="T618"/>
  <c r="R618"/>
  <c r="P618"/>
  <c r="BI601"/>
  <c r="BH601"/>
  <c r="BG601"/>
  <c r="BF601"/>
  <c r="T601"/>
  <c r="R601"/>
  <c r="P601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3"/>
  <c r="BH583"/>
  <c r="BG583"/>
  <c r="BF583"/>
  <c r="T583"/>
  <c r="R583"/>
  <c r="P583"/>
  <c r="BI550"/>
  <c r="BH550"/>
  <c r="BG550"/>
  <c r="BF550"/>
  <c r="T550"/>
  <c r="R550"/>
  <c r="P550"/>
  <c r="BI546"/>
  <c r="BH546"/>
  <c r="BG546"/>
  <c r="BF546"/>
  <c r="T546"/>
  <c r="R546"/>
  <c r="P546"/>
  <c r="BI541"/>
  <c r="BH541"/>
  <c r="BG541"/>
  <c r="BF541"/>
  <c r="T541"/>
  <c r="R541"/>
  <c r="P541"/>
  <c r="BI536"/>
  <c r="BH536"/>
  <c r="BG536"/>
  <c r="BF536"/>
  <c r="T536"/>
  <c r="R536"/>
  <c r="P536"/>
  <c r="BI535"/>
  <c r="BH535"/>
  <c r="BG535"/>
  <c r="BF535"/>
  <c r="T535"/>
  <c r="R535"/>
  <c r="P535"/>
  <c r="BI531"/>
  <c r="BH531"/>
  <c r="BG531"/>
  <c r="BF531"/>
  <c r="T531"/>
  <c r="R531"/>
  <c r="P531"/>
  <c r="BI529"/>
  <c r="BH529"/>
  <c r="BG529"/>
  <c r="BF529"/>
  <c r="T529"/>
  <c r="R529"/>
  <c r="P529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72"/>
  <c r="BH472"/>
  <c r="BG472"/>
  <c r="BF472"/>
  <c r="T472"/>
  <c r="R472"/>
  <c r="P472"/>
  <c r="BI450"/>
  <c r="BH450"/>
  <c r="BG450"/>
  <c r="BF450"/>
  <c r="T450"/>
  <c r="R450"/>
  <c r="P450"/>
  <c r="BI428"/>
  <c r="BH428"/>
  <c r="BG428"/>
  <c r="BF428"/>
  <c r="T428"/>
  <c r="R428"/>
  <c r="P428"/>
  <c r="BI426"/>
  <c r="BH426"/>
  <c r="BG426"/>
  <c r="BF426"/>
  <c r="T426"/>
  <c r="R426"/>
  <c r="P426"/>
  <c r="BI395"/>
  <c r="BH395"/>
  <c r="BG395"/>
  <c r="BF395"/>
  <c r="T395"/>
  <c r="R395"/>
  <c r="P395"/>
  <c r="BI392"/>
  <c r="BH392"/>
  <c r="BG392"/>
  <c r="BF392"/>
  <c r="T392"/>
  <c r="R392"/>
  <c r="P392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22"/>
  <c r="BH322"/>
  <c r="BG322"/>
  <c r="BF322"/>
  <c r="T322"/>
  <c r="R322"/>
  <c r="P322"/>
  <c r="BI291"/>
  <c r="BH291"/>
  <c r="BG291"/>
  <c r="BF291"/>
  <c r="T291"/>
  <c r="R291"/>
  <c r="P291"/>
  <c r="BI287"/>
  <c r="BH287"/>
  <c r="BG287"/>
  <c r="BF287"/>
  <c r="T287"/>
  <c r="T286"/>
  <c r="R287"/>
  <c r="R286"/>
  <c r="P287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2"/>
  <c r="BH242"/>
  <c r="BG242"/>
  <c r="BF242"/>
  <c r="T242"/>
  <c r="R242"/>
  <c r="P242"/>
  <c r="BI237"/>
  <c r="BH237"/>
  <c r="BG237"/>
  <c r="BF237"/>
  <c r="T237"/>
  <c r="R237"/>
  <c r="P237"/>
  <c r="BI220"/>
  <c r="BH220"/>
  <c r="BG220"/>
  <c r="BF220"/>
  <c r="T220"/>
  <c r="R220"/>
  <c r="P220"/>
  <c r="BI208"/>
  <c r="BH208"/>
  <c r="BG208"/>
  <c r="BF208"/>
  <c r="T208"/>
  <c r="R208"/>
  <c r="P208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29"/>
  <c r="BH129"/>
  <c r="BG129"/>
  <c r="BF129"/>
  <c r="T129"/>
  <c r="T117"/>
  <c r="R129"/>
  <c r="R117"/>
  <c r="P129"/>
  <c r="P117"/>
  <c r="BI118"/>
  <c r="BH118"/>
  <c r="BG118"/>
  <c r="BF118"/>
  <c r="T118"/>
  <c r="R118"/>
  <c r="P118"/>
  <c r="BI115"/>
  <c r="BH115"/>
  <c r="BG115"/>
  <c r="BF115"/>
  <c r="T115"/>
  <c r="R115"/>
  <c r="P115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97"/>
  <c r="J17"/>
  <c r="J12"/>
  <c r="J52"/>
  <c r="E7"/>
  <c r="E48"/>
  <c i="2" r="J37"/>
  <c r="J36"/>
  <c i="1" r="AY55"/>
  <c i="2" r="J35"/>
  <c i="1" r="AX55"/>
  <c i="2" r="BI100"/>
  <c r="BH100"/>
  <c r="BG100"/>
  <c r="BF100"/>
  <c r="T100"/>
  <c r="T99"/>
  <c r="R100"/>
  <c r="R99"/>
  <c r="P100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3" r="BK961"/>
  <c r="J763"/>
  <c r="BK535"/>
  <c r="J179"/>
  <c r="BK705"/>
  <c r="BK358"/>
  <c r="BK990"/>
  <c r="J855"/>
  <c r="J592"/>
  <c r="J358"/>
  <c r="J171"/>
  <c r="J895"/>
  <c r="BK766"/>
  <c r="BK672"/>
  <c r="J361"/>
  <c r="BK196"/>
  <c r="J916"/>
  <c r="J672"/>
  <c r="J284"/>
  <c r="BK168"/>
  <c r="J769"/>
  <c r="BK361"/>
  <c r="J164"/>
  <c r="BK926"/>
  <c r="BK674"/>
  <c r="BK531"/>
  <c r="J265"/>
  <c i="2" r="J100"/>
  <c i="3" r="J862"/>
  <c r="BK755"/>
  <c r="BK546"/>
  <c r="BK237"/>
  <c r="J115"/>
  <c r="BK765"/>
  <c r="J428"/>
  <c r="J923"/>
  <c r="BK541"/>
  <c r="BK179"/>
  <c r="J943"/>
  <c r="J762"/>
  <c r="J450"/>
  <c r="BK253"/>
  <c i="2" r="BK92"/>
  <c i="3" r="BK890"/>
  <c r="BK762"/>
  <c r="J355"/>
  <c r="BK175"/>
  <c r="J755"/>
  <c r="BK426"/>
  <c r="BK640"/>
  <c r="BK287"/>
  <c r="J175"/>
  <c r="BK895"/>
  <c r="J594"/>
  <c r="BK395"/>
  <c r="J237"/>
  <c r="J782"/>
  <c r="BK450"/>
  <c r="BK876"/>
  <c r="J596"/>
  <c r="BK184"/>
  <c r="BK983"/>
  <c r="BK769"/>
  <c r="J546"/>
  <c r="J287"/>
  <c i="2" r="J87"/>
  <c r="BK90"/>
  <c i="3" r="BK869"/>
  <c r="J748"/>
  <c r="J529"/>
  <c r="J267"/>
  <c r="BK943"/>
  <c r="J777"/>
  <c r="BK529"/>
  <c r="J184"/>
  <c r="BK855"/>
  <c r="BK550"/>
  <c r="J242"/>
  <c r="J103"/>
  <c r="J902"/>
  <c r="J590"/>
  <c r="J426"/>
  <c i="2" r="BK87"/>
  <c i="1" r="AS54"/>
  <c i="3" r="J674"/>
  <c r="BK392"/>
  <c r="J182"/>
  <c r="BK799"/>
  <c r="J270"/>
  <c r="J770"/>
  <c r="J291"/>
  <c r="BK986"/>
  <c r="J799"/>
  <c r="J583"/>
  <c r="J282"/>
  <c i="2" r="BK100"/>
  <c r="J90"/>
  <c i="3" r="J779"/>
  <c r="BK697"/>
  <c r="J550"/>
  <c r="J260"/>
  <c r="BK909"/>
  <c r="BK779"/>
  <c r="BK586"/>
  <c r="BK171"/>
  <c r="BK848"/>
  <c r="J536"/>
  <c r="J118"/>
  <c r="BK975"/>
  <c r="BK826"/>
  <c r="BK472"/>
  <c r="BK103"/>
  <c r="BK208"/>
  <c r="BK732"/>
  <c r="J208"/>
  <c r="BK841"/>
  <c r="J535"/>
  <c r="BK129"/>
  <c r="BK916"/>
  <c r="J732"/>
  <c r="BK494"/>
  <c r="BK267"/>
  <c i="2" r="BK97"/>
  <c i="3" r="J909"/>
  <c r="BK782"/>
  <c r="J601"/>
  <c r="J258"/>
  <c r="J173"/>
  <c r="J745"/>
  <c r="J472"/>
  <c r="BK592"/>
  <c r="J278"/>
  <c r="J990"/>
  <c r="BK777"/>
  <c r="J541"/>
  <c r="BK322"/>
  <c r="BK255"/>
  <c i="2" r="BK95"/>
  <c i="3" r="J883"/>
  <c r="J809"/>
  <c r="BK719"/>
  <c r="J588"/>
  <c r="BK265"/>
  <c r="BK919"/>
  <c r="J598"/>
  <c r="J322"/>
  <c r="BK862"/>
  <c r="J618"/>
  <c r="J262"/>
  <c r="BK994"/>
  <c r="J876"/>
  <c r="BK598"/>
  <c r="BK355"/>
  <c r="BK258"/>
  <c i="2" r="J97"/>
  <c i="3" r="BK902"/>
  <c r="J826"/>
  <c r="BK745"/>
  <c r="BK596"/>
  <c r="BK278"/>
  <c r="BK164"/>
  <c r="BK809"/>
  <c r="J662"/>
  <c r="BK282"/>
  <c r="J890"/>
  <c r="J766"/>
  <c r="J494"/>
  <c r="J190"/>
  <c r="J986"/>
  <c r="J765"/>
  <c r="BK588"/>
  <c r="BK260"/>
  <c r="BK834"/>
  <c r="BK601"/>
  <c r="J392"/>
  <c r="J129"/>
  <c r="J586"/>
  <c r="J253"/>
  <c r="J961"/>
  <c r="J640"/>
  <c r="BK428"/>
  <c r="BK242"/>
  <c i="2" r="J95"/>
  <c i="3" r="J829"/>
  <c r="J705"/>
  <c r="BK583"/>
  <c r="BK284"/>
  <c r="BK118"/>
  <c r="BK829"/>
  <c r="BK594"/>
  <c r="J220"/>
  <c r="BK883"/>
  <c r="J697"/>
  <c r="J531"/>
  <c r="BK182"/>
  <c r="J975"/>
  <c r="BK748"/>
  <c r="BK280"/>
  <c r="BK220"/>
  <c i="2" r="J92"/>
  <c i="3" r="J834"/>
  <c r="BK770"/>
  <c r="BK618"/>
  <c r="J280"/>
  <c r="J168"/>
  <c r="J841"/>
  <c r="BK498"/>
  <c r="BK173"/>
  <c r="BK763"/>
  <c r="J496"/>
  <c r="J196"/>
  <c r="J983"/>
  <c r="J719"/>
  <c r="J498"/>
  <c r="BK270"/>
  <c r="BK115"/>
  <c r="BK923"/>
  <c r="J848"/>
  <c r="BK662"/>
  <c r="J395"/>
  <c r="BK262"/>
  <c r="J926"/>
  <c r="BK676"/>
  <c r="BK496"/>
  <c r="BK190"/>
  <c r="J869"/>
  <c r="BK590"/>
  <c r="J255"/>
  <c r="J994"/>
  <c r="J919"/>
  <c r="J676"/>
  <c r="BK536"/>
  <c r="BK291"/>
  <c i="2" l="1" r="P89"/>
  <c r="P94"/>
  <c i="3" r="P102"/>
  <c r="P163"/>
  <c r="P257"/>
  <c r="R290"/>
  <c r="BK360"/>
  <c r="J360"/>
  <c r="J68"/>
  <c r="P600"/>
  <c r="P747"/>
  <c r="P768"/>
  <c r="BK781"/>
  <c r="J781"/>
  <c r="J72"/>
  <c r="BK828"/>
  <c r="J828"/>
  <c r="J73"/>
  <c r="BK918"/>
  <c r="J918"/>
  <c r="J74"/>
  <c i="2" r="T89"/>
  <c r="R94"/>
  <c i="3" r="BK102"/>
  <c r="R163"/>
  <c r="R257"/>
  <c r="BK290"/>
  <c r="T360"/>
  <c r="BK600"/>
  <c r="J600"/>
  <c r="J69"/>
  <c r="BK747"/>
  <c r="J747"/>
  <c r="J70"/>
  <c r="BK768"/>
  <c r="J768"/>
  <c r="J71"/>
  <c r="R781"/>
  <c r="P828"/>
  <c r="P918"/>
  <c r="P925"/>
  <c r="P985"/>
  <c i="2" r="BK89"/>
  <c r="J89"/>
  <c r="J62"/>
  <c r="BK94"/>
  <c r="J94"/>
  <c r="J63"/>
  <c i="3" r="T102"/>
  <c r="BK163"/>
  <c r="J163"/>
  <c r="J63"/>
  <c r="BK257"/>
  <c r="J257"/>
  <c r="J64"/>
  <c r="P290"/>
  <c r="P360"/>
  <c r="T600"/>
  <c r="T747"/>
  <c r="T768"/>
  <c r="P781"/>
  <c r="T828"/>
  <c r="T918"/>
  <c r="R925"/>
  <c r="R985"/>
  <c i="2" r="R89"/>
  <c r="R85"/>
  <c r="R84"/>
  <c r="T94"/>
  <c i="3" r="R102"/>
  <c r="R101"/>
  <c r="T163"/>
  <c r="T257"/>
  <c r="T290"/>
  <c r="R360"/>
  <c r="R600"/>
  <c r="R747"/>
  <c r="R768"/>
  <c r="T781"/>
  <c r="R828"/>
  <c r="R918"/>
  <c r="T925"/>
  <c r="BK985"/>
  <c r="J985"/>
  <c r="J80"/>
  <c r="T985"/>
  <c r="BK925"/>
  <c r="J925"/>
  <c r="J75"/>
  <c r="BK117"/>
  <c r="J117"/>
  <c r="J62"/>
  <c i="2" r="BK86"/>
  <c r="J86"/>
  <c r="J61"/>
  <c r="BK99"/>
  <c r="J99"/>
  <c r="J64"/>
  <c i="3" r="BK286"/>
  <c r="J286"/>
  <c r="J65"/>
  <c r="BK982"/>
  <c r="J982"/>
  <c r="J79"/>
  <c r="BK974"/>
  <c r="J974"/>
  <c r="J78"/>
  <c r="E90"/>
  <c r="J94"/>
  <c r="BE118"/>
  <c r="BE129"/>
  <c r="BE164"/>
  <c r="BE173"/>
  <c r="BE175"/>
  <c r="BE179"/>
  <c r="BE182"/>
  <c r="BE190"/>
  <c r="BE196"/>
  <c r="BE242"/>
  <c r="BE253"/>
  <c r="BE262"/>
  <c r="BE361"/>
  <c r="BE541"/>
  <c r="BE550"/>
  <c r="BE583"/>
  <c r="BE601"/>
  <c r="BE762"/>
  <c r="BE766"/>
  <c r="BE834"/>
  <c r="BE841"/>
  <c r="BE855"/>
  <c r="BE869"/>
  <c r="BE902"/>
  <c r="BE926"/>
  <c r="BE943"/>
  <c r="BE961"/>
  <c r="BE975"/>
  <c r="BE983"/>
  <c r="BE986"/>
  <c r="BE990"/>
  <c r="BE994"/>
  <c r="BE171"/>
  <c r="BE208"/>
  <c r="BE255"/>
  <c r="BE258"/>
  <c r="BE322"/>
  <c r="BE358"/>
  <c r="BE392"/>
  <c r="BE395"/>
  <c r="BE426"/>
  <c r="BE428"/>
  <c r="BE450"/>
  <c r="BE594"/>
  <c r="BE596"/>
  <c r="BE598"/>
  <c r="BE662"/>
  <c r="BE672"/>
  <c r="BE674"/>
  <c r="BE676"/>
  <c r="BE719"/>
  <c r="BE732"/>
  <c r="BE745"/>
  <c r="BE748"/>
  <c r="BE755"/>
  <c r="BE770"/>
  <c r="BE779"/>
  <c r="BE782"/>
  <c r="BE799"/>
  <c r="BE809"/>
  <c r="BE826"/>
  <c r="BE829"/>
  <c r="BE895"/>
  <c r="BE909"/>
  <c r="BE919"/>
  <c r="BE103"/>
  <c r="BE115"/>
  <c r="BE220"/>
  <c r="BE237"/>
  <c r="BE267"/>
  <c r="BE270"/>
  <c r="BE278"/>
  <c r="BE280"/>
  <c r="BE282"/>
  <c r="BE287"/>
  <c r="BE291"/>
  <c r="BE355"/>
  <c r="BE498"/>
  <c r="BE529"/>
  <c r="BE546"/>
  <c r="BE618"/>
  <c r="BE640"/>
  <c r="BE697"/>
  <c r="BE705"/>
  <c r="BE769"/>
  <c r="BE777"/>
  <c r="BE848"/>
  <c r="BE876"/>
  <c r="BE883"/>
  <c r="BE890"/>
  <c r="BE916"/>
  <c r="BE923"/>
  <c r="F55"/>
  <c r="BE168"/>
  <c r="BE184"/>
  <c r="BE260"/>
  <c r="BE265"/>
  <c r="BE284"/>
  <c r="BE472"/>
  <c r="BE494"/>
  <c r="BE496"/>
  <c r="BE531"/>
  <c r="BE535"/>
  <c r="BE536"/>
  <c r="BE586"/>
  <c r="BE588"/>
  <c r="BE590"/>
  <c r="BE592"/>
  <c r="BE763"/>
  <c r="BE765"/>
  <c r="BE862"/>
  <c i="2" r="BE87"/>
  <c r="BE90"/>
  <c r="BE92"/>
  <c r="BE95"/>
  <c r="BE97"/>
  <c r="E48"/>
  <c r="J52"/>
  <c r="F55"/>
  <c r="BE100"/>
  <c r="F36"/>
  <c i="1" r="BC55"/>
  <c i="2" r="F35"/>
  <c i="1" r="BB55"/>
  <c i="2" r="F34"/>
  <c i="1" r="BA55"/>
  <c i="2" r="J34"/>
  <c i="1" r="AW55"/>
  <c i="3" r="F34"/>
  <c i="1" r="BA56"/>
  <c i="3" r="F35"/>
  <c i="1" r="BB56"/>
  <c i="2" r="F37"/>
  <c i="1" r="BD55"/>
  <c i="3" r="F37"/>
  <c i="1" r="BD56"/>
  <c i="3" r="F36"/>
  <c i="1" r="BC56"/>
  <c i="3" r="J34"/>
  <c i="1" r="AW56"/>
  <c i="2" l="1" r="T85"/>
  <c r="T84"/>
  <c r="P85"/>
  <c r="P84"/>
  <c i="1" r="AU55"/>
  <c i="3" r="P289"/>
  <c r="T101"/>
  <c r="T289"/>
  <c r="BK289"/>
  <c r="J289"/>
  <c r="J66"/>
  <c r="BK101"/>
  <c r="J101"/>
  <c r="J60"/>
  <c r="R289"/>
  <c r="R100"/>
  <c r="P101"/>
  <c r="P100"/>
  <c i="1" r="AU56"/>
  <c i="2" r="BK85"/>
  <c r="J85"/>
  <c r="J60"/>
  <c i="3" r="J102"/>
  <c r="J61"/>
  <c r="J290"/>
  <c r="J67"/>
  <c r="BK973"/>
  <c r="J973"/>
  <c r="J77"/>
  <c i="1" r="AU54"/>
  <c r="BB54"/>
  <c r="W31"/>
  <c r="BC54"/>
  <c r="W32"/>
  <c r="BD54"/>
  <c r="W33"/>
  <c r="BA54"/>
  <c r="W30"/>
  <c i="2" r="J33"/>
  <c i="1" r="AV55"/>
  <c r="AT55"/>
  <c i="2" r="F33"/>
  <c i="1" r="AZ55"/>
  <c i="3" r="F33"/>
  <c i="1" r="AZ56"/>
  <c i="3" r="J33"/>
  <c i="1" r="AV56"/>
  <c r="AT56"/>
  <c i="3" l="1" r="T100"/>
  <c i="2" r="BK84"/>
  <c r="J84"/>
  <c r="J59"/>
  <c i="3" r="BK100"/>
  <c r="J100"/>
  <c i="1" r="AX54"/>
  <c r="AW54"/>
  <c r="AK30"/>
  <c r="AY54"/>
  <c r="AZ54"/>
  <c r="W29"/>
  <c i="3" r="J30"/>
  <c i="1" r="AG56"/>
  <c i="3" l="1" r="J39"/>
  <c r="J59"/>
  <c i="1" r="AN56"/>
  <c r="AV54"/>
  <c r="AK29"/>
  <c i="2" r="J30"/>
  <c i="1" r="AG55"/>
  <c r="AG54"/>
  <c r="AK26"/>
  <c i="2" l="1" r="J39"/>
  <c i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<sst xmlns="http://schemas.openxmlformats.org/spreadsheetml/2006/main">
  <si>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</si>
  <si>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</si>
  <si>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</si>
  <si>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</si>
  <si>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</si>
  <si>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{9986cec2-fa7a-40fd-8d4b-5d82fcc296aa}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</si>
  <si>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</si>
  <si>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</si>
  <si>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</si>
  <si>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</si>
  <si>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</si>
  <si>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</si>
  <si>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</si>
  <si>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</si>
  <si>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_24079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</si>
  <si>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</si>
  <si>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</si>
  <si>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plochých střech na objektu galerie Masné krámy v Plzni</t>
  </si>
  <si>
    <t>KSO:</t>
  </si>
  <si>
    <t>801 51</t>
  </si>
  <si>
    <t>CC-CZ:</t>
  </si>
  <si>
    <t>1265</t>
  </si>
  <si>
    <t>Místo:</t>
  </si>
  <si>
    <t>Plzeň, Pražská 353/18, na pozemku 52</t>
  </si>
  <si>
    <t>Datum:</t>
  </si>
  <si>
    <t>14. 9. 2024</t>
  </si>
  <si>
    <t>CZ-CPV:</t>
  </si>
  <si>
    <t>45000000-7</t>
  </si>
  <si>
    <t>CZ-CPA:</t>
  </si>
  <si>
    <t>41.00.48</t>
  </si>
  <si>
    <t>Zadavatel:</t>
  </si>
  <si>
    <t>IČ:</t>
  </si>
  <si>
    <t>00263338</t>
  </si>
  <si>
    <t>Západočeská Galerie v Plzni, Pražská 13, Plzeň</t>
  </si>
  <si>
    <t>DIČ:</t>
  </si>
  <si>
    <t/>
  </si>
  <si>
    <t>Uchazeč:</t>
  </si>
  <si>
    <t>Vyplň údaj</t>
  </si>
  <si>
    <t>Projektant:</t>
  </si>
  <si>
    <t>67083552</t>
  </si>
  <si>
    <t>Ing.arch. Martin Kondr, J.J.Ryby 974/74, Plzeň</t>
  </si>
  <si>
    <t>True</t>
  </si>
  <si>
    <t>Zpracovatel:</t>
  </si>
  <si>
    <t>04382196</t>
  </si>
  <si>
    <t>Eva Vopalecká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</si>
  <si>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</si>
  <si>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</si>
  <si>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</si>
  <si>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</si>
  <si>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</si>
  <si>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</si>
  <si>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</si>
  <si>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</si>
  <si>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</si>
  <si>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</si>
  <si>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</si>
  <si>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</si>
  <si>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</si>
  <si>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</si>
  <si>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</si>
  <si>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</si>
  <si>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</si>
  <si>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</si>
  <si>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</si>
  <si>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</si>
  <si>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</si>
  <si>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</si>
  <si>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</si>
  <si>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</si>
  <si>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</si>
  <si>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</si>
  <si>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</si>
  <si>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</si>
  <si>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</si>
  <si>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</si>
  <si>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</si>
  <si>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</si>
  <si>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</si>
  <si>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</si>
  <si>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</si>
  <si>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</si>
  <si>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</si>
  <si>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</si>
  <si>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</si>
  <si>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</si>
  <si>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</si>
  <si>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</si>
  <si>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VON - Vedlější a ostatní náklady stavby</t>
  </si>
  <si>
    <t>STA</t>
  </si>
  <si>
    <t>1</t>
  </si>
  <si>
    <t>{9afed175-dbf9-4bbf-bc4b-11d1bc1863a8}</t>
  </si>
  <si>
    <t>2</t>
  </si>
  <si>
    <t>D.1.1</t>
  </si>
  <si>
    <t>Architektonicko - stavební řešení</t>
  </si>
  <si>
    <t>{191e5440-0e16-4f6f-acb4-b5a05e1bec3f}</t>
  </si>
  <si>
    <t>KRYCÍ LIST SOUPISU PRACÍ</t>
  </si>
  <si>
    <t>Objekt:</t>
  </si>
  <si>
    <t>000 - VON - Vedlější a ostatní náklady stavby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</si>
  <si>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</si>
  <si>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</si>
  <si>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</si>
  <si>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</si>
  <si>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</si>
  <si>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</si>
  <si>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</si>
  <si>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</si>
  <si>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</si>
  <si>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</si>
  <si>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</si>
  <si>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</si>
  <si>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</si>
  <si>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</si>
  <si>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</si>
  <si>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</si>
  <si>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</si>
  <si>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</si>
  <si>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</si>
  <si>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</si>
  <si>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</si>
  <si>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</si>
  <si>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</si>
  <si>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</si>
  <si>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</si>
  <si>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</si>
  <si>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</si>
  <si>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</si>
  <si>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</si>
  <si>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</si>
  <si>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</si>
  <si>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soub</t>
  </si>
  <si>
    <t>CS ÚRS 2024 02</t>
  </si>
  <si>
    <t>1024</t>
  </si>
  <si>
    <t>-234533518</t>
  </si>
  <si>
    <t>Online PSC</t>
  </si>
  <si>
    <t>https://podminky.urs.cz/item/CS_URS_2024_02/013254000</t>
  </si>
  <si>
    <t>VRN3</t>
  </si>
  <si>
    <t>Zařízení staveniště</t>
  </si>
  <si>
    <t>030001000</t>
  </si>
  <si>
    <t>1003986114</t>
  </si>
  <si>
    <t>https://podminky.urs.cz/item/CS_URS_2024_02/030001000</t>
  </si>
  <si>
    <t>3</t>
  </si>
  <si>
    <t>032503000</t>
  </si>
  <si>
    <t>Skládky na staveništi</t>
  </si>
  <si>
    <t>359742649</t>
  </si>
  <si>
    <t>https://podminky.urs.cz/item/CS_URS_2024_02/032503000</t>
  </si>
  <si>
    <t>VRN4</t>
  </si>
  <si>
    <t>Inženýrská činnost</t>
  </si>
  <si>
    <t>4</t>
  </si>
  <si>
    <t>045203000</t>
  </si>
  <si>
    <t>Kompletační činnost</t>
  </si>
  <si>
    <t>-1769958506</t>
  </si>
  <si>
    <t>https://podminky.urs.cz/item/CS_URS_2024_02/045203000</t>
  </si>
  <si>
    <t>045303000</t>
  </si>
  <si>
    <t>Koordinační činnost</t>
  </si>
  <si>
    <t>1667649091</t>
  </si>
  <si>
    <t>https://podminky.urs.cz/item/CS_URS_2024_02/045303000</t>
  </si>
  <si>
    <t>VRN7</t>
  </si>
  <si>
    <t>Provozní vlivy</t>
  </si>
  <si>
    <t>6</t>
  </si>
  <si>
    <t>073002000</t>
  </si>
  <si>
    <t>Ztížený pohyb vozidel v centrech měst</t>
  </si>
  <si>
    <t>-772734259</t>
  </si>
  <si>
    <t>https://podminky.urs.cz/item/CS_URS_2024_02/073002000</t>
  </si>
  <si>
    <t>D.1.1 - Architektonicko - stavební řešení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</si>
  <si>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</si>
  <si>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</si>
  <si>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</si>
  <si>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</si>
  <si>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</si>
  <si>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</si>
  <si>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</si>
  <si>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</si>
  <si>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</si>
  <si>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</si>
  <si>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</si>
  <si>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</si>
  <si>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</si>
  <si>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</si>
  <si>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</si>
  <si>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</si>
  <si>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</si>
  <si>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</si>
  <si>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</si>
  <si>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58-M - Revize vyhrazených technických zařízení</t>
  </si>
  <si>
    <t>HZS - Hodinové zúčtovací sazby</t>
  </si>
  <si>
    <t>HSV</t>
  </si>
  <si>
    <t>Práce a dodávky HSV</t>
  </si>
  <si>
    <t>Vodorovné konstrukce</t>
  </si>
  <si>
    <t>444151113</t>
  </si>
  <si>
    <t>Montáž krytiny střech ocelových konstrukcí ze sendvičových panelů šroubovaných, výšky budovy přes 12 do 24 m</t>
  </si>
  <si>
    <t>m2</t>
  </si>
  <si>
    <t>41868106</t>
  </si>
  <si>
    <t>https://podminky.urs.cz/item/CS_URS_2024_02/444151113</t>
  </si>
  <si>
    <t>VV</t>
  </si>
  <si>
    <t>Nová skladba světlíků - 16ks /á cca 9,5m2/:</t>
  </si>
  <si>
    <t>Po kontrole a případném vyspravení původní želbet. kce systémovou stěrkou, budou světlíky překryty sendvičovými střešními panely /3 ks /</t>
  </si>
  <si>
    <t xml:space="preserve">/ 2x š.1150 + 1x š.1000mm/ na každý světlík/ na které bude doplněna /nalepena/ spádová vrstva /ze spádových klínů/ EPS 100. </t>
  </si>
  <si>
    <t>Následně bude na světlík použita obdobná krytina z asfaltových pásů viz okolní systémové jednoplášťové střechy:</t>
  </si>
  <si>
    <t>-</t>
  </si>
  <si>
    <t>Sendvičový střešní panel KS 1000/1150 NR 120</t>
  </si>
  <si>
    <t>Kotveno 4x chem. kotvou d.10, dl. 250mm á každý panel a utěsněno</t>
  </si>
  <si>
    <t>16*9,5</t>
  </si>
  <si>
    <t>Součet</t>
  </si>
  <si>
    <t>M</t>
  </si>
  <si>
    <t>55324702</t>
  </si>
  <si>
    <t>panel sendvičový stěnový i střešní, izolace PIR, viditelné kotvení, U 0,15W/m2K, modulová/celková š 1100/1120mm tl 120mm</t>
  </si>
  <si>
    <t>8</t>
  </si>
  <si>
    <t>-1043092567</t>
  </si>
  <si>
    <t>152*1,03 'Přepočtené koeficientem množství</t>
  </si>
  <si>
    <t>Úpravy povrchů, podlahy a osazování výplní</t>
  </si>
  <si>
    <t>619996137</t>
  </si>
  <si>
    <t>Ochrana stavebních konstrukcí a samostatných prvků včetně pozdějšího odstranění obedněním z OSB desek samostatných konstrukcí a prvků</t>
  </si>
  <si>
    <t>-1940578837</t>
  </si>
  <si>
    <t>https://podminky.urs.cz/item/CS_URS_2024_02/619996137</t>
  </si>
  <si>
    <t>P</t>
  </si>
  <si>
    <t>Poznámka k položce:_x000d_
KL02 + KL04</t>
  </si>
  <si>
    <t>KL02</t>
  </si>
  <si>
    <t>stávající Cu svislý svod okapu vč. kotlíku a všech doplňků – bez úprav, po dobu provádění stavby zakrýt proti poškození dl. 5m – 5ks</t>
  </si>
  <si>
    <t>5*(0,2*3)*5</t>
  </si>
  <si>
    <t>KL04</t>
  </si>
  <si>
    <t>stávající Cu svislý svod okapu ze střechy střední lodi – úprava /zkrácení/ ve spodní části cca 1m,zbývající část po dobu provádění stavby zakrýt proti</t>
  </si>
  <si>
    <t>poškození dl. 3m – 5ks</t>
  </si>
  <si>
    <t>3*(0,2*3)*5</t>
  </si>
  <si>
    <t>631319235</t>
  </si>
  <si>
    <t>Příplatek k cenám betonových mazanin za vyztužení skleněnými vlákny objemové vyztužení 6 kg/m3</t>
  </si>
  <si>
    <t>m3</t>
  </si>
  <si>
    <t>-1809116766</t>
  </si>
  <si>
    <t>https://podminky.urs.cz/item/CS_URS_2024_02/631319235</t>
  </si>
  <si>
    <t>Nová skladba plochých střech /cca 300m2/:</t>
  </si>
  <si>
    <t>Hydroizolační pás z SBS modifikovaného asfaltu s břidlicovým posypem tl. 5,3mm</t>
  </si>
  <si>
    <t>Podkladní samolepící pás z SBS modifikovaného asfaltu s jemnozrnným posypem tl. 3mm</t>
  </si>
  <si>
    <t xml:space="preserve">Tepelněizolační vrstva ze stabilizovaného polystyrenu EPS100  tl. celkem 160mm</t>
  </si>
  <si>
    <t>Polyuretanové systémové lepidlo</t>
  </si>
  <si>
    <t>Parotěsnící vrstva - pás z SBS modifikovaného asfaltu s hliníkovou vložkou s jemnozrnným posypem tl. 4mm</t>
  </si>
  <si>
    <t>Podkladní nátěr – asfaltová vodou ředitelná emulze</t>
  </si>
  <si>
    <t>Celoplošná cementová stěrka 1komponentní cementová stěrka s vlákny, vybraným kamenivem, plastifikačními přísadami a mikrosilikonu</t>
  </si>
  <si>
    <t>Stávající spádová vrstva</t>
  </si>
  <si>
    <t>beton mazanina s penetračním nátěrem tl. 40mm /stávající – ponechaná kce/</t>
  </si>
  <si>
    <t>perlitobeton tl. 50-250mm /stávající – ponechaná kce/</t>
  </si>
  <si>
    <t>stávající stropní kce /stávající – ponechaná kce/</t>
  </si>
  <si>
    <t>želbet žebírkový strop /stávající – ponechaná kce/</t>
  </si>
  <si>
    <t>(129-(7,8*5))*0,05</t>
  </si>
  <si>
    <t>(256-(7,8*11))*0,05</t>
  </si>
  <si>
    <t>svislé</t>
  </si>
  <si>
    <t>11,5*(5+11)*0,3*0,05 "okolo světlíků</t>
  </si>
  <si>
    <t>(5,8*2*2+44,3)*0,3*0,05 "podél atiky</t>
  </si>
  <si>
    <t>9</t>
  </si>
  <si>
    <t>Ostatní konstrukce a práce-bourání</t>
  </si>
  <si>
    <t>941111111</t>
  </si>
  <si>
    <t>Lešení řadové trubkové lehké pracovní s podlahami s provozním zatížením tř. 3 do 200 kg/m2 šířky tř. W06 od 0,6 do 0,9 m výšky do 10 m montáž</t>
  </si>
  <si>
    <t>-1877265187</t>
  </si>
  <si>
    <t>https://podminky.urs.cz/item/CS_URS_2024_02/941111111</t>
  </si>
  <si>
    <t>lešení pro opravu střechy</t>
  </si>
  <si>
    <t>6*(4+44,3)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</si>
  <si>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</si>
  <si>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</si>
  <si>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-1466525530</t>
  </si>
  <si>
    <t>https://podminky.urs.cz/item/CS_URS_2024_02/941111211</t>
  </si>
  <si>
    <t>289,8*60 'Přepočtené koeficientem množství</t>
  </si>
  <si>
    <t>7</t>
  </si>
  <si>
    <t>941111311</t>
  </si>
  <si>
    <t>Odborná prohlídka lešení řadového trubkového lehkého pracovního s podlahami s provozním zatížením tř. 3 do 200 kg/m2 šířky tř. W06 až W12 od 0,6 m do 1,5 m výšky do 25 m, celkové plochy do 500 m2 nezakrytého</t>
  </si>
  <si>
    <t>kus</t>
  </si>
  <si>
    <t>-797842250</t>
  </si>
  <si>
    <t>https://podminky.urs.cz/item/CS_URS_2024_02/941111311</t>
  </si>
  <si>
    <t>941111811</t>
  </si>
  <si>
    <t>Lešení řadové trubkové lehké pracovní s podlahami s provozním zatížením tř. 3 do 200 kg/m2 šířky tř. W06 od 0,6 do 0,9 m výšky do 10 m demontáž</t>
  </si>
  <si>
    <t>-1722828267</t>
  </si>
  <si>
    <t>https://podminky.urs.cz/item/CS_URS_2024_02/941111811</t>
  </si>
  <si>
    <t>946112116</t>
  </si>
  <si>
    <t>Věže pojízdné trubkové nebo dílcové s maximálním zatížením podlahy do 200 kg/m2 šířky přes 0,9 do 1,6 m, délky do 3,2 m výšky přes 5,5 m do 6,6 m montáž</t>
  </si>
  <si>
    <t>-1040785200</t>
  </si>
  <si>
    <t>https://podminky.urs.cz/item/CS_URS_2024_02/946112116</t>
  </si>
  <si>
    <t>lešní pro vnitřní užití - MTŽ SDK podhledu do otvoru světlíků</t>
  </si>
  <si>
    <t>10</t>
  </si>
  <si>
    <t>946112216</t>
  </si>
  <si>
    <t>Věže pojízdné trubkové nebo dílcové s maximálním zatížením podlahy do 200 kg/m2 šířky přes 0,9 do 1,6 m, délky do 3,2 m výšky přes 5,5 m do 6,6 m příplatek k ceně za každý den použití</t>
  </si>
  <si>
    <t>523152294</t>
  </si>
  <si>
    <t>https://podminky.urs.cz/item/CS_URS_2024_02/946112216</t>
  </si>
  <si>
    <t>1*60 'Přepočtené koeficientem množství</t>
  </si>
  <si>
    <t>11</t>
  </si>
  <si>
    <t>946112816</t>
  </si>
  <si>
    <t>Věže pojízdné trubkové nebo dílcové s maximálním zatížením podlahy do 200 kg/m2 šířky přes 0,9 do 1,6 m, délky do 3,2 m výšky přes 5,5 m do 6,6 m demontáž</t>
  </si>
  <si>
    <t>188219102</t>
  </si>
  <si>
    <t>https://podminky.urs.cz/item/CS_URS_2024_02/946112816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</si>
  <si>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</si>
  <si>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</si>
  <si>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3813582</t>
  </si>
  <si>
    <t>https://podminky.urs.cz/item/CS_URS_2024_02/952901221</t>
  </si>
  <si>
    <t>vnitřní vyčištění po mntž sdk podhledu světlíků</t>
  </si>
  <si>
    <t>129</t>
  </si>
  <si>
    <t>256</t>
  </si>
  <si>
    <t>13</t>
  </si>
  <si>
    <t>952902121</t>
  </si>
  <si>
    <t>Čištění budov při provádění oprav a udržovacích prací podlah drsných nebo chodníků zametením</t>
  </si>
  <si>
    <t>-998436871</t>
  </si>
  <si>
    <t>https://podminky.urs.cz/item/CS_URS_2024_02/952902121</t>
  </si>
  <si>
    <t xml:space="preserve">očištění chodníku pod lešení- průběžně po celou výstavbu 2 měsíce </t>
  </si>
  <si>
    <t>fasáda</t>
  </si>
  <si>
    <t>2*(22+44,3)*4*2 "1x týdně po dobu 2 měsíců</t>
  </si>
  <si>
    <t>14</t>
  </si>
  <si>
    <t>953961213</t>
  </si>
  <si>
    <t>Kotva chemická s vyvrtáním otvoru do betonu, železobetonu nebo tvrdého kamene chemická patrona, velikost M 12, hloubka 110 mm</t>
  </si>
  <si>
    <t>369170679</t>
  </si>
  <si>
    <t>https://podminky.urs.cz/item/CS_URS_2024_02/953961213</t>
  </si>
  <si>
    <t>16*4</t>
  </si>
  <si>
    <t>15</t>
  </si>
  <si>
    <t>953965123</t>
  </si>
  <si>
    <t>Kotva chemická s vyvrtáním otvoru kotevní šrouby pro chemické kotvy, velikost M 12, délka 260 mm</t>
  </si>
  <si>
    <t>-278709610</t>
  </si>
  <si>
    <t>https://podminky.urs.cz/item/CS_URS_2024_02/953965123</t>
  </si>
  <si>
    <t>16</t>
  </si>
  <si>
    <t>962052210</t>
  </si>
  <si>
    <t>Bourání zdiva železobetonového nadzákladového, objemu do 1 m3</t>
  </si>
  <si>
    <t>-703176552</t>
  </si>
  <si>
    <t>https://podminky.urs.cz/item/CS_URS_2024_02/962052210</t>
  </si>
  <si>
    <t>Zároveň budou také demontovány stávající světlíky /16ks/:</t>
  </si>
  <si>
    <t>Bude demontována stávající krytina z komůrkového makrolonu, vč. subtilní hliníkové podpěrné konstrukce.</t>
  </si>
  <si>
    <t xml:space="preserve">Bude ubourána /předpokládaná/ nadezdívky nad původní železobetonovou konstrukcí původních sklobetonových světlíků, vč. tepelné izolace a asfaltových </t>
  </si>
  <si>
    <t>pásů na svislých částech konstrukce</t>
  </si>
  <si>
    <t>Bude demontován stávající SDK podhled vč. tepelné izolace.</t>
  </si>
  <si>
    <t>SVĚTLÍKY</t>
  </si>
  <si>
    <t>KONSTRUKCE SVĚTLÍKU JE TVOŘENA</t>
  </si>
  <si>
    <t>komůrkový makrolon tl. cca 20mm</t>
  </si>
  <si>
    <t>na lehlé konstrukci z hliníkových profilů</t>
  </si>
  <si>
    <t>SDK kastlík</t>
  </si>
  <si>
    <t>SDK PODHLED</t>
  </si>
  <si>
    <t>0,15*0,2*11,5*(5+11) "Bude ubourána /předpokládaná/ nadezdívky nad původní železobetonovou konstrukcí</t>
  </si>
  <si>
    <t>17</t>
  </si>
  <si>
    <t>966083028</t>
  </si>
  <si>
    <t>Demontáž předvěšené odvětrávané fasády s nosnou konstrukcí jednosměrnou hliníkovou ostění nebo nadpraží</t>
  </si>
  <si>
    <t>m</t>
  </si>
  <si>
    <t>-235438291</t>
  </si>
  <si>
    <t>https://podminky.urs.cz/item/CS_URS_2024_02/966083028</t>
  </si>
  <si>
    <t>krycí lišty mikroventilace na stěnách</t>
  </si>
  <si>
    <t>STÁV. ODVĚTRÁVACÍ LIŠTY SYSTÉMU SCUDOPLAST - DEMONTOVAT</t>
  </si>
  <si>
    <t>49*2</t>
  </si>
  <si>
    <t>18</t>
  </si>
  <si>
    <t>985131311</t>
  </si>
  <si>
    <t>Očištění ploch stěn, rubu kleneb a podlah ruční dočištění ocelovými kartáči</t>
  </si>
  <si>
    <t>-1876562653</t>
  </si>
  <si>
    <t>https://podminky.urs.cz/item/CS_URS_2024_02/985131311</t>
  </si>
  <si>
    <t xml:space="preserve">bude stávající povrch betonové mazaniny očištěn od zbytků asfaltového penetračního nátěru mechanickým přebroušením </t>
  </si>
  <si>
    <t>skladba plochých střech /cca 300m2/:</t>
  </si>
  <si>
    <t>129-(7,8*5)</t>
  </si>
  <si>
    <t>256-(7,8*11)</t>
  </si>
  <si>
    <t>11,5*(5+11)*0,3 "okolo světlíků</t>
  </si>
  <si>
    <t>(5,8*2*2+44,3)*0,3 "podél atiky</t>
  </si>
  <si>
    <t>0,05 "zaokrouhlení</t>
  </si>
  <si>
    <t>19</t>
  </si>
  <si>
    <t>993111111</t>
  </si>
  <si>
    <t>Dovoz a odvoz lešení včetně naložení a složení řadového, na vzdálenost do 10 km</t>
  </si>
  <si>
    <t>1410323730</t>
  </si>
  <si>
    <t>https://podminky.urs.cz/item/CS_URS_2024_02/993111111</t>
  </si>
  <si>
    <t>20</t>
  </si>
  <si>
    <t>993111119</t>
  </si>
  <si>
    <t>Dovoz a odvoz lešení včetně naložení a složení řadového, na vzdálenost Příplatek k ceně za každých dalších i započatých 10 km přes 10 km</t>
  </si>
  <si>
    <t>1462889490</t>
  </si>
  <si>
    <t>https://podminky.urs.cz/item/CS_URS_2024_02/993111119</t>
  </si>
  <si>
    <t>997</t>
  </si>
  <si>
    <t>Přesun sutě</t>
  </si>
  <si>
    <t>997013111</t>
  </si>
  <si>
    <t>Vnitrostaveništní doprava suti a vybouraných hmot vodorovně do 50 m s naložením základní pro budovy a haly výšky do 6 m</t>
  </si>
  <si>
    <t>t</t>
  </si>
  <si>
    <t>-1662720643</t>
  </si>
  <si>
    <t>https://podminky.urs.cz/item/CS_URS_2024_02/997013111</t>
  </si>
  <si>
    <t>22</t>
  </si>
  <si>
    <t>997013311</t>
  </si>
  <si>
    <t>Shoz na stavební suť montáž a demontáž shozu výšky do 10 m</t>
  </si>
  <si>
    <t>632521025</t>
  </si>
  <si>
    <t>https://podminky.urs.cz/item/CS_URS_2024_02/997013311</t>
  </si>
  <si>
    <t>23</t>
  </si>
  <si>
    <t>997013321</t>
  </si>
  <si>
    <t>Shoz na stavební suť montáž a demontáž shozu výšky Příplatek za první a každý další den použití shozu výšky do 10 m</t>
  </si>
  <si>
    <t>1643267885</t>
  </si>
  <si>
    <t>https://podminky.urs.cz/item/CS_URS_2024_02/997013321</t>
  </si>
  <si>
    <t>15*35 'Přepočtené koeficientem množství</t>
  </si>
  <si>
    <t>24</t>
  </si>
  <si>
    <t>997013501</t>
  </si>
  <si>
    <t>Odvoz suti a vybouraných hmot na skládku nebo meziskládku se složením, na vzdálenost do 1 km</t>
  </si>
  <si>
    <t>-1164087003</t>
  </si>
  <si>
    <t>https://podminky.urs.cz/item/CS_URS_2024_02/997013501</t>
  </si>
  <si>
    <t>25</t>
  </si>
  <si>
    <t>997013509</t>
  </si>
  <si>
    <t>Odvoz suti a vybouraných hmot na skládku nebo meziskládku se složením, na vzdálenost Příplatek k ceně za každý další započatý 1 km přes 1 km</t>
  </si>
  <si>
    <t>-1419009965</t>
  </si>
  <si>
    <t>https://podminky.urs.cz/item/CS_URS_2024_02/997013509</t>
  </si>
  <si>
    <t>41,819*15 'Přepočtené koeficientem množství</t>
  </si>
  <si>
    <t>26</t>
  </si>
  <si>
    <t>997013631</t>
  </si>
  <si>
    <t>Poplatek za uložení stavebního odpadu na skládce (skládkovné) směsného stavebního a demoličního zatříděného do Katalogu odpadů pod kódem 17 09 04</t>
  </si>
  <si>
    <t>110399603</t>
  </si>
  <si>
    <t>https://podminky.urs.cz/item/CS_URS_2024_02/997013631</t>
  </si>
  <si>
    <t>41,819</t>
  </si>
  <si>
    <t>-3,444</t>
  </si>
  <si>
    <t>-5,312</t>
  </si>
  <si>
    <t>-13,687</t>
  </si>
  <si>
    <t>-13,248</t>
  </si>
  <si>
    <t>27</t>
  </si>
  <si>
    <t>997013812</t>
  </si>
  <si>
    <t>Poplatek za uložení stavebního odpadu na skládce (skládkovné) z materiálů na bázi sádry zatříděného do Katalogu odpadů pod kódem 17 08 02</t>
  </si>
  <si>
    <t>1892532857</t>
  </si>
  <si>
    <t>https://podminky.urs.cz/item/CS_URS_2024_02/997013812</t>
  </si>
  <si>
    <t>28</t>
  </si>
  <si>
    <t>997013813</t>
  </si>
  <si>
    <t>Poplatek za uložení stavebního odpadu na skládce (skládkovné) z plastických hmot zatříděného do Katalogu odpadů pod kódem 17 02 03</t>
  </si>
  <si>
    <t>69116719</t>
  </si>
  <si>
    <t>https://podminky.urs.cz/item/CS_URS_2024_02/997013813</t>
  </si>
  <si>
    <t>29</t>
  </si>
  <si>
    <t>997013814</t>
  </si>
  <si>
    <t>Poplatek za uložení stavebního odpadu na skládce (skládkovné) z izolačních materiálů zatříděného do Katalogu odpadů pod kódem 17 06 04</t>
  </si>
  <si>
    <t>1859876268</t>
  </si>
  <si>
    <t>https://podminky.urs.cz/item/CS_URS_2024_02/997013814</t>
  </si>
  <si>
    <t>30</t>
  </si>
  <si>
    <t>997013862</t>
  </si>
  <si>
    <t>Poplatek za uložení stavebního odpadu na recyklační skládce (skládkovné) z armovaného betonu zatříděného do Katalogu odpadů pod kódem 17 01 01</t>
  </si>
  <si>
    <t>427548331</t>
  </si>
  <si>
    <t>https://podminky.urs.cz/item/CS_URS_2024_02/997013862</t>
  </si>
  <si>
    <t>998</t>
  </si>
  <si>
    <t>Přesun hmot</t>
  </si>
  <si>
    <t>31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</si>
  <si>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</si>
  <si>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</si>
  <si>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-506862632</t>
  </si>
  <si>
    <t>https://podminky.urs.cz/item/CS_URS_2024_02/998011008</t>
  </si>
  <si>
    <t>PSV</t>
  </si>
  <si>
    <t>Práce a dodávky PSV</t>
  </si>
  <si>
    <t>711</t>
  </si>
  <si>
    <t>Izolace proti vodě, vlhkosti a plynům</t>
  </si>
  <si>
    <t>32</t>
  </si>
  <si>
    <t>711113117</t>
  </si>
  <si>
    <t>Izolace proti zemní vlhkosti natěradly a tmely za studena na ploše vodorovné V těsnicí stěrkou jednosložkovu na bázi cementu</t>
  </si>
  <si>
    <t>851801803</t>
  </si>
  <si>
    <t>https://podminky.urs.cz/item/CS_URS_2024_02/711113117</t>
  </si>
  <si>
    <t>33</t>
  </si>
  <si>
    <t>711113127</t>
  </si>
  <si>
    <t>Izolace proti zemní vlhkosti natěradly a tmely za studena na ploše svislé S těsnicí stěrkou jednosložkovu na bázi cementu</t>
  </si>
  <si>
    <t>1838394477</t>
  </si>
  <si>
    <t>https://podminky.urs.cz/item/CS_URS_2024_02/711113127</t>
  </si>
  <si>
    <t>34</t>
  </si>
  <si>
    <t>24552001</t>
  </si>
  <si>
    <t>plastifikátor do betonu a malt</t>
  </si>
  <si>
    <t>kg</t>
  </si>
  <si>
    <t>-448762448</t>
  </si>
  <si>
    <t>(75,5+260,2)*0,1</t>
  </si>
  <si>
    <t>35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</si>
  <si>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</si>
  <si>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</si>
  <si>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-1458013679</t>
  </si>
  <si>
    <t>https://podminky.urs.cz/item/CS_URS_2024_02/998711111</t>
  </si>
  <si>
    <t>712</t>
  </si>
  <si>
    <t>Povlakové krytiny</t>
  </si>
  <si>
    <t>36</t>
  </si>
  <si>
    <t>712311101</t>
  </si>
  <si>
    <t>Provedení povlakové krytiny střech plochých do 10° natěradly a tmely za studena nátěrem lakem penetračním nebo asfaltovým</t>
  </si>
  <si>
    <t>-825477158</t>
  </si>
  <si>
    <t>https://podminky.urs.cz/item/CS_URS_2024_02/712311101</t>
  </si>
  <si>
    <t>37</t>
  </si>
  <si>
    <t>11163153</t>
  </si>
  <si>
    <t>emulze asfaltová penetrační</t>
  </si>
  <si>
    <t>litr</t>
  </si>
  <si>
    <t>-2039143122</t>
  </si>
  <si>
    <t>260,2*0,4</t>
  </si>
  <si>
    <t>104,08*1,1 'Přepočtené koeficientem množství</t>
  </si>
  <si>
    <t>38</t>
  </si>
  <si>
    <t>712331111</t>
  </si>
  <si>
    <t>Provedení povlakové krytiny střech plochých do 10° pásy na sucho podkladní samolepící asfaltový pás</t>
  </si>
  <si>
    <t>2108193036</t>
  </si>
  <si>
    <t>https://podminky.urs.cz/item/CS_URS_2024_02/712331111</t>
  </si>
  <si>
    <t>Mezisoučet</t>
  </si>
  <si>
    <t>Spádové klíny ze stabilizovanáho polystyrenu EPS100 /sklon 2%/ tl. 40-70mm</t>
  </si>
  <si>
    <t>Polyuretanové lepidlo</t>
  </si>
  <si>
    <t>SDK požární předěl /PO podhled/ EI 30 /2x RB /A/12,5 /bez minerální izolace/ – PK22 / 4.11.12a</t>
  </si>
  <si>
    <t>39</t>
  </si>
  <si>
    <t>62866281</t>
  </si>
  <si>
    <t>pás asfaltový samolepicí modifikovaný SBS s vložkou ze skleněné tkaniny se spalitelnou fólií nebo jemnozrnným minerálním posypem nebo textilií na horním povrchu tl 3,0mm</t>
  </si>
  <si>
    <t>1690328888</t>
  </si>
  <si>
    <t>412,2*1,1655 'Přepočtené koeficientem množství</t>
  </si>
  <si>
    <t>40</t>
  </si>
  <si>
    <t>712331801</t>
  </si>
  <si>
    <t>Odstranění povlakové krytiny střech plochých do 10° z pásů uložených na sucho AIP nebo NAIP</t>
  </si>
  <si>
    <t>674296859</t>
  </si>
  <si>
    <t>https://podminky.urs.cz/item/CS_URS_2024_02/712331801</t>
  </si>
  <si>
    <t>stávající plochá střecha</t>
  </si>
  <si>
    <t xml:space="preserve">Hydroizolace z asfaltových pásů     5mm   /k vybourání/</t>
  </si>
  <si>
    <t xml:space="preserve">Tepelná izolace Scudotherm PST?  40mm   /k vybourání/</t>
  </si>
  <si>
    <t xml:space="preserve">Vytlačovaný polystyren   60mm   /k vybourání/</t>
  </si>
  <si>
    <t xml:space="preserve">Lepidlo    5mm   /k vybourání/</t>
  </si>
  <si>
    <t xml:space="preserve">Systémová parozábrana  /k vybourání/</t>
  </si>
  <si>
    <t xml:space="preserve">Mikroventilační vrstva – Perfoplast?  15mm  /k vybourání/</t>
  </si>
  <si>
    <t>--------------------------------</t>
  </si>
  <si>
    <t>Penetrační nátěr</t>
  </si>
  <si>
    <t xml:space="preserve">Beton. mazanina B15  40mm</t>
  </si>
  <si>
    <t xml:space="preserve">Spádová vrstva – Perlitobeton  50 – 250mm</t>
  </si>
  <si>
    <t>Stávající stropní kce</t>
  </si>
  <si>
    <t>Systémová parozábrana</t>
  </si>
  <si>
    <t>41</t>
  </si>
  <si>
    <t>712331811</t>
  </si>
  <si>
    <t>Odstranění povlakové krytiny střech plochých do 10° z pásů uložených na sucho podkladního samolepícího asfaltového pásu</t>
  </si>
  <si>
    <t>1930098718</t>
  </si>
  <si>
    <t>https://podminky.urs.cz/item/CS_URS_2024_02/712331811</t>
  </si>
  <si>
    <t xml:space="preserve">Mikroventilační vrstva – Perfoplast?  15mm</t>
  </si>
  <si>
    <t>42</t>
  </si>
  <si>
    <t>712340831</t>
  </si>
  <si>
    <t>Odstranění povlakové krytiny střech plochých do 10° z přitavených pásů NAIP v plné ploše jednovrstvé</t>
  </si>
  <si>
    <t>-1922972990</t>
  </si>
  <si>
    <t>https://podminky.urs.cz/item/CS_URS_2024_02/712340831</t>
  </si>
  <si>
    <t xml:space="preserve">Hydroizolace z asfaltových pásů     5mm  </t>
  </si>
  <si>
    <t>43</t>
  </si>
  <si>
    <t>712341559</t>
  </si>
  <si>
    <t>Provedení povlakové krytiny střech plochých do 10° pásy přitavením NAIP v plné ploše</t>
  </si>
  <si>
    <t>342875582</t>
  </si>
  <si>
    <t>https://podminky.urs.cz/item/CS_URS_2024_02/712341559</t>
  </si>
  <si>
    <t>44</t>
  </si>
  <si>
    <t>62856011</t>
  </si>
  <si>
    <t>pás asfaltový natavitelný modifikovaný SBS s vložkou z hliníkové fólie s textilií a spalitelnou PE fólií nebo jemnozrnným minerálním posypem na horním povrchu tl 4,0mm</t>
  </si>
  <si>
    <t>260740966</t>
  </si>
  <si>
    <t>260,2*1,1655 'Přepočtené koeficientem množství</t>
  </si>
  <si>
    <t>45</t>
  </si>
  <si>
    <t>1394660440</t>
  </si>
  <si>
    <t>46</t>
  </si>
  <si>
    <t>62855010</t>
  </si>
  <si>
    <t>pás asfaltový natavitelný modifikovaný SBS s vložkou z polyesterové vyztužené rohože a hrubozrnným břidličným posypem na horním povrchu tl 5,2mm</t>
  </si>
  <si>
    <t>1293744631</t>
  </si>
  <si>
    <t>47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</si>
  <si>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</si>
  <si>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</si>
  <si>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1704667870</t>
  </si>
  <si>
    <t>https://podminky.urs.cz/item/CS_URS_2024_02/712341715</t>
  </si>
  <si>
    <t>zazizolování vpustí</t>
  </si>
  <si>
    <t>48</t>
  </si>
  <si>
    <t>62851033</t>
  </si>
  <si>
    <t>prostup parozábranou s integrovanou manžetou z modifikovaného asfaltového pásu DN 125</t>
  </si>
  <si>
    <t>-962170719</t>
  </si>
  <si>
    <t>49</t>
  </si>
  <si>
    <t>712363355</t>
  </si>
  <si>
    <t>Povlakové krytiny střech plochých do 10° z tvarovaných poplastovaných lišt pro mPVC okapnice rš 150 mm</t>
  </si>
  <si>
    <t>1120227028</t>
  </si>
  <si>
    <t>https://podminky.urs.cz/item/CS_URS_2024_02/712363355</t>
  </si>
  <si>
    <t>NAPOJENÍ ATIKY</t>
  </si>
  <si>
    <t>VIZ SYSTÉMOVÉ ŘEŠENÍ STŘECHY</t>
  </si>
  <si>
    <t>5,8*4+44,3</t>
  </si>
  <si>
    <t>50</t>
  </si>
  <si>
    <t>712363367</t>
  </si>
  <si>
    <t>Povlakové krytiny střech plochých do 10° z tvarovaných poplastovaných lišt pro mPVC dilatační lišta rš 300 mm</t>
  </si>
  <si>
    <t>1301799453</t>
  </si>
  <si>
    <t>https://podminky.urs.cz/item/CS_URS_2024_02/712363367</t>
  </si>
  <si>
    <t>NAPOJENÍ SVISLÉ STĚNY</t>
  </si>
  <si>
    <t>51</t>
  </si>
  <si>
    <t>712363371</t>
  </si>
  <si>
    <t>Povlakové krytiny střech plochých do 10° z tvarovaných poplastovaných lišt pro mPVC okrajová lišta sendvičového panelu rš 180 mm</t>
  </si>
  <si>
    <t>1539003427</t>
  </si>
  <si>
    <t>https://podminky.urs.cz/item/CS_URS_2024_02/712363371</t>
  </si>
  <si>
    <t>onbod sendvič.panelu</t>
  </si>
  <si>
    <t>16*13</t>
  </si>
  <si>
    <t>52</t>
  </si>
  <si>
    <t>712821132</t>
  </si>
  <si>
    <t>Provedení povlakové krytiny střech samostatným vytažením izolačního povlaku za horka na konstrukce převyšující úroveň střechy, nátěrem asfaltovým</t>
  </si>
  <si>
    <t>1322565280</t>
  </si>
  <si>
    <t>https://podminky.urs.cz/item/CS_URS_2024_02/712821132</t>
  </si>
  <si>
    <t>53</t>
  </si>
  <si>
    <t>1790914587</t>
  </si>
  <si>
    <t>75,5*0,4</t>
  </si>
  <si>
    <t>30,2*1,1 'Přepočtené koeficientem množství</t>
  </si>
  <si>
    <t>54</t>
  </si>
  <si>
    <t>712841559</t>
  </si>
  <si>
    <t>Provedení povlakové krytiny střech samostatným vytažením izolačního povlaku pásy přitavením na konstrukce převyšující úroveň střechy, NAIP</t>
  </si>
  <si>
    <t>1782823186</t>
  </si>
  <si>
    <t>https://podminky.urs.cz/item/CS_URS_2024_02/712841559</t>
  </si>
  <si>
    <t>55</t>
  </si>
  <si>
    <t>-1237676305</t>
  </si>
  <si>
    <t>75,5*1,2 'Přepočtené koeficientem množství</t>
  </si>
  <si>
    <t>56</t>
  </si>
  <si>
    <t>-1625345455</t>
  </si>
  <si>
    <t>57</t>
  </si>
  <si>
    <t>719832381</t>
  </si>
  <si>
    <t>58</t>
  </si>
  <si>
    <t>-1295113608</t>
  </si>
  <si>
    <t>59</t>
  </si>
  <si>
    <t>-1283412212</t>
  </si>
  <si>
    <t>60</t>
  </si>
  <si>
    <t>998712111</t>
  </si>
  <si>
    <t>Přesun hmot pro povlakové krytiny stanovený z hmotnosti přesunovaného materiálu vodorovná dopravní vzdálenost do 50 m s omezením mechanizace v objektech výšky do 6 m</t>
  </si>
  <si>
    <t>-819329934</t>
  </si>
  <si>
    <t>https://podminky.urs.cz/item/CS_URS_2024_02/998712111</t>
  </si>
  <si>
    <t>713</t>
  </si>
  <si>
    <t>Izolace tepelné</t>
  </si>
  <si>
    <t>61</t>
  </si>
  <si>
    <t>713110833</t>
  </si>
  <si>
    <t>Odstranění tepelné izolace stropů nebo podhledů z rohoží, pásů, dílců, desek, bloků připevněných přibitím nebo nastřelením z vláknitých materiálů suchých, tloušťka izolace přes 100 do 200 mm</t>
  </si>
  <si>
    <t>793349026</t>
  </si>
  <si>
    <t>https://podminky.urs.cz/item/CS_URS_2024_02/713110833</t>
  </si>
  <si>
    <t>7,8*(5+11) "SDK PODHLED - tep.izolace</t>
  </si>
  <si>
    <t>62</t>
  </si>
  <si>
    <t>713140851</t>
  </si>
  <si>
    <t>Odstranění tepelné izolace střech plochých z rohoží, pásů, dílců, desek, bloků nadstřešních izolací připevněných lepením z vláknitých materiálů suchých, tloušťka izolace do 100 mm</t>
  </si>
  <si>
    <t>-500230661</t>
  </si>
  <si>
    <t>https://podminky.urs.cz/item/CS_URS_2024_02/713140851</t>
  </si>
  <si>
    <t xml:space="preserve">Tepelná izolace Scudotherm PST?  40mm</t>
  </si>
  <si>
    <t>63</t>
  </si>
  <si>
    <t>713140861</t>
  </si>
  <si>
    <t>Odstranění tepelné izolace střech plochých z rohoží, pásů, dílců, desek, bloků nadstřešních izolací připevněných lepením z polystyrenu suchého, tloušťka izolace do 100 mm</t>
  </si>
  <si>
    <t>1220572540</t>
  </si>
  <si>
    <t>https://podminky.urs.cz/item/CS_URS_2024_02/713140861</t>
  </si>
  <si>
    <t xml:space="preserve">Vytlačovaný polystyren   60mm </t>
  </si>
  <si>
    <t>64</t>
  </si>
  <si>
    <t>713141138</t>
  </si>
  <si>
    <t>Montáž tepelné izolace střech plochých rohožemi, pásy, deskami, dílci, bloky (izolační materiál ve specifikaci) přilepenými za studena dvouvrstvá nízkoexpanzní (PUR) pěnou</t>
  </si>
  <si>
    <t>964834894</t>
  </si>
  <si>
    <t>https://podminky.urs.cz/item/CS_URS_2024_02/713141138</t>
  </si>
  <si>
    <t>65</t>
  </si>
  <si>
    <t>28372309</t>
  </si>
  <si>
    <t>deska EPS 100 pro konstrukce s běžným zatížením λ=0,037 tl 100mm</t>
  </si>
  <si>
    <t>973461563</t>
  </si>
  <si>
    <t>260,2*1,05 'Přepočtené koeficientem množství</t>
  </si>
  <si>
    <t>66</t>
  </si>
  <si>
    <t>28372306</t>
  </si>
  <si>
    <t>deska EPS 100 pro konstrukce s běžným zatížením λ=0,037 tl 60mm</t>
  </si>
  <si>
    <t>-1564149647</t>
  </si>
  <si>
    <t>67</t>
  </si>
  <si>
    <t>713141336</t>
  </si>
  <si>
    <t>Montáž tepelné izolace střech plochých spádovými klíny v ploše přilepenými za studena nízkoexpanzní (PUR) pěnou</t>
  </si>
  <si>
    <t>2146695326</t>
  </si>
  <si>
    <t>https://podminky.urs.cz/item/CS_URS_2024_02/713141336</t>
  </si>
  <si>
    <t>68</t>
  </si>
  <si>
    <t>28376141</t>
  </si>
  <si>
    <t>klín izolační spád do 5% EPS 100</t>
  </si>
  <si>
    <t>-1469248198</t>
  </si>
  <si>
    <t>16*9,5*0,07</t>
  </si>
  <si>
    <t>10,64*1,1 'Přepočtené koeficientem množství</t>
  </si>
  <si>
    <t>69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</si>
  <si>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</si>
  <si>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</si>
  <si>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-1350596797</t>
  </si>
  <si>
    <t>https://podminky.urs.cz/item/CS_URS_2024_02/713141396</t>
  </si>
  <si>
    <t>75,5*2 "2 vrstvy</t>
  </si>
  <si>
    <t>70</t>
  </si>
  <si>
    <t>-293216403</t>
  </si>
  <si>
    <t>75,5*1,05 'Přepočtené koeficientem množství</t>
  </si>
  <si>
    <t>71</t>
  </si>
  <si>
    <t>-1851957428</t>
  </si>
  <si>
    <t>72</t>
  </si>
  <si>
    <t>998713111</t>
  </si>
  <si>
    <t>Přesun hmot pro izolace tepelné stanovený z hmotnosti přesunovaného materiálu vodorovná dopravní vzdálenost do 50 m s omezením mechanizace v objektech výšky do 6 m</t>
  </si>
  <si>
    <t>-1801070790</t>
  </si>
  <si>
    <t>https://podminky.urs.cz/item/CS_URS_2024_02/998713111</t>
  </si>
  <si>
    <t>721</t>
  </si>
  <si>
    <t>Zdravotechnika - vnitřní kanalizace</t>
  </si>
  <si>
    <t>73</t>
  </si>
  <si>
    <t>721210824</t>
  </si>
  <si>
    <t>Demontáž kanalizačního příslušenství střešních vtoků DN 150</t>
  </si>
  <si>
    <t>-1823131590</t>
  </si>
  <si>
    <t>https://podminky.urs.cz/item/CS_URS_2024_02/721210824</t>
  </si>
  <si>
    <t>Poznámka k položce:_x000d_
KL03</t>
  </si>
  <si>
    <t>KL03</t>
  </si>
  <si>
    <t xml:space="preserve">stávající vpusti ve žlabu ploché střechy s prostupem stěnou a s napojením na kotlík svislého svodu – demontovat vrchní část a nahradit nástavcem na </t>
  </si>
  <si>
    <t>novou tl. skladby střechy a typ. Zaústěním v systému použitého systému střechy /DEK/ vč. košového krytu proti splaveninám 3 ks</t>
  </si>
  <si>
    <t>74</t>
  </si>
  <si>
    <t>721239114</t>
  </si>
  <si>
    <t>Střešní vtoky (vpusti) montáž střešních vtoků ostatních typů se svislým odtokem do DN 160</t>
  </si>
  <si>
    <t>858301350</t>
  </si>
  <si>
    <t>https://podminky.urs.cz/item/CS_URS_2024_02/721239114</t>
  </si>
  <si>
    <t>75</t>
  </si>
  <si>
    <t>56231106</t>
  </si>
  <si>
    <t>vtok střešní svislý s manžetou pro asfaltovou hydroizolaci plochých střech s vyhříváním DN 75, DN 110, DN 125, DN 160</t>
  </si>
  <si>
    <t>-1074640543</t>
  </si>
  <si>
    <t>76</t>
  </si>
  <si>
    <t>28656001</t>
  </si>
  <si>
    <t>nástavec střešní vpusti s integrovanou bitumenovou manžetou pro výšku TI do 300mm</t>
  </si>
  <si>
    <t>-1016084532</t>
  </si>
  <si>
    <t>77</t>
  </si>
  <si>
    <t>28349103</t>
  </si>
  <si>
    <t>koš perforovaný ochranný pro odvodnění ploché střechy s kačírkem 200mm</t>
  </si>
  <si>
    <t>1323931569</t>
  </si>
  <si>
    <t>78</t>
  </si>
  <si>
    <t>998721111</t>
  </si>
  <si>
    <t>Přesun hmot pro vnitřní kanalizaci stanovený z hmotnosti přesunovaného materiálu vodorovná dopravní vzdálenost do 50 m s omezením mechanizace v objektech výšky do 6 m</t>
  </si>
  <si>
    <t>2087805533</t>
  </si>
  <si>
    <t>https://podminky.urs.cz/item/CS_URS_2024_02/998721111</t>
  </si>
  <si>
    <t>741</t>
  </si>
  <si>
    <t>Elektroinstalace - silnoproud</t>
  </si>
  <si>
    <t>79</t>
  </si>
  <si>
    <t>741001R</t>
  </si>
  <si>
    <t>Provizorní/ propojení zemnění bleskosvodu ze šikmých střech - viz specifikace v PD</t>
  </si>
  <si>
    <t>618305190</t>
  </si>
  <si>
    <t>80</t>
  </si>
  <si>
    <t>741420002</t>
  </si>
  <si>
    <t>Montáž hromosvodného vedení svodových drátů nebo lan s podpěrami, Ø přes 10 mm</t>
  </si>
  <si>
    <t>-574787361</t>
  </si>
  <si>
    <t>https://podminky.urs.cz/item/CS_URS_2024_02/741420002</t>
  </si>
  <si>
    <t xml:space="preserve">Obdobně bude dočasně demontována i stávající hromosvodová soustava v částech řešených plochých střech /k opětovnému použití/. Pozor! I během stavby </t>
  </si>
  <si>
    <t>musí být zajištěno /alespoň provizorní/ propojení zemnění bleskosvodu ze šikmých střech!!!</t>
  </si>
  <si>
    <t>22+5,8*2</t>
  </si>
  <si>
    <t>44,3*2+5,8*2</t>
  </si>
  <si>
    <t>81</t>
  </si>
  <si>
    <t>741820012</t>
  </si>
  <si>
    <t>Měření zemních odporů zemnicí sítě délky pásku přes 100 do 200 m</t>
  </si>
  <si>
    <t>-224866364</t>
  </si>
  <si>
    <t>https://podminky.urs.cz/item/CS_URS_2024_02/741820012</t>
  </si>
  <si>
    <t>82</t>
  </si>
  <si>
    <t>998741111</t>
  </si>
  <si>
    <t>Přesun hmot pro silnoproud stanovený z hmotnosti přesunovaného materiálu vodorovná dopravní vzdálenost do 50 m s omezením mechanizace v objektech výšky do 6 m</t>
  </si>
  <si>
    <t>-1823869983</t>
  </si>
  <si>
    <t>https://podminky.urs.cz/item/CS_URS_2024_02/998741111</t>
  </si>
  <si>
    <t>763</t>
  </si>
  <si>
    <t>Konstrukce suché výstavby</t>
  </si>
  <si>
    <t>83</t>
  </si>
  <si>
    <t>763131831</t>
  </si>
  <si>
    <t>Demontáž podhledu nebo samostatného požárního předělu ze sádrokartonových desek s nosnou konstrukcí jednovrstvou z ocelových profilů, opláštění jednoduché</t>
  </si>
  <si>
    <t>-1512049493</t>
  </si>
  <si>
    <t>https://podminky.urs.cz/item/CS_URS_2024_02/763131831</t>
  </si>
  <si>
    <t>7,8*(5+11) "SDK PODHLED</t>
  </si>
  <si>
    <t>84</t>
  </si>
  <si>
    <t>763132341</t>
  </si>
  <si>
    <t>Podhled ze sádrokartonových desek - samostatný požární předěl jednovrstvá spodní konstrukce z ocelových profilů CD, UD celoplošná izolace a CD profily vyplněny izolací o objemové hmotnosti 40 kg/m3 s požární odolností zdola dvojitě opláštěná deskami protipožárními 2 x DF tl. 2 x 12,5 mm, bez TI, EI 45</t>
  </si>
  <si>
    <t>109194349</t>
  </si>
  <si>
    <t>https://podminky.urs.cz/item/CS_URS_2024_02/763132341</t>
  </si>
  <si>
    <t>85</t>
  </si>
  <si>
    <t>763164821</t>
  </si>
  <si>
    <t>Demontáž podkroví ze sádrokartonových desek obkladu sádrokartonovými deskami na kovové konstrukci, opláštění jednoduché</t>
  </si>
  <si>
    <t>-1171697253</t>
  </si>
  <si>
    <t>https://podminky.urs.cz/item/CS_URS_2024_02/763164821</t>
  </si>
  <si>
    <t>0,5*11,5*(5+11) "SDK kastlík</t>
  </si>
  <si>
    <t>86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</si>
  <si>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</si>
  <si>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</si>
  <si>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1571309371</t>
  </si>
  <si>
    <t>https://podminky.urs.cz/item/CS_URS_2024_02/998763321</t>
  </si>
  <si>
    <t>764</t>
  </si>
  <si>
    <t>Konstrukce klempířské</t>
  </si>
  <si>
    <t>87</t>
  </si>
  <si>
    <t>764002811</t>
  </si>
  <si>
    <t>Demontáž klempířských konstrukcí okapového plechu do suti, v krytině povlakové</t>
  </si>
  <si>
    <t>436560067</t>
  </si>
  <si>
    <t>https://podminky.urs.cz/item/CS_URS_2024_02/764002811</t>
  </si>
  <si>
    <t>Poznámka k položce:_x000d_
KL06</t>
  </si>
  <si>
    <t>KL06 Nové oplechování okapu střechy z Cu plechu tl 0,7 r.š. 250 - viz typové řešení systému použité střechy /DEK/ 22bm</t>
  </si>
  <si>
    <t>88</t>
  </si>
  <si>
    <t>764002842</t>
  </si>
  <si>
    <t>Demontáž klempířských konstrukcí oplechování horních ploch zdí a nadezdívek k dalšímu použití</t>
  </si>
  <si>
    <t>1878311898</t>
  </si>
  <si>
    <t>https://podminky.urs.cz/item/CS_URS_2024_02/764002842</t>
  </si>
  <si>
    <t>Poznámka k položce:_x000d_
KL05</t>
  </si>
  <si>
    <t>KL05</t>
  </si>
  <si>
    <t xml:space="preserve">stávající Cu oplechování atiky r.š. 330 – demontáž na dobu provádění stavby, uložení na bezpečném místě a následná opětovná montáž na původní místo  </t>
  </si>
  <si>
    <t>24bm</t>
  </si>
  <si>
    <t>89</t>
  </si>
  <si>
    <t>-1481322920</t>
  </si>
  <si>
    <t>Poznámka k položce:_x000d_
KL07</t>
  </si>
  <si>
    <t>KL07</t>
  </si>
  <si>
    <t xml:space="preserve">stávající Cu oplechování parapetu oken r.š.330 dl. Cca 1m – demontáž na dobu provádění stavby, uložení na bezpečném místě a následná opětovná montáž </t>
  </si>
  <si>
    <t>na původní místo /případně s úpravou pro napojení nové krytina/ 6ks</t>
  </si>
  <si>
    <t>1*6</t>
  </si>
  <si>
    <t>90</t>
  </si>
  <si>
    <t>764004803</t>
  </si>
  <si>
    <t>Demontáž klempířských konstrukcí žlabu podokapního k dalšímu použití</t>
  </si>
  <si>
    <t>-258785736</t>
  </si>
  <si>
    <t>https://podminky.urs.cz/item/CS_URS_2024_02/764004803</t>
  </si>
  <si>
    <t>Poznámka k položce:_x000d_
KL01</t>
  </si>
  <si>
    <t>KL01</t>
  </si>
  <si>
    <t>stávající Cu podokapní žlab – demontáž na dobu provádění stavby, uložení na bezpečném místě a následná opětovná montáž na původní místo /vč. všech</t>
  </si>
  <si>
    <t>doplňků a háků 22bm</t>
  </si>
  <si>
    <t>91</t>
  </si>
  <si>
    <t>764004861</t>
  </si>
  <si>
    <t>Demontáž klempířských konstrukcí svodu do suti</t>
  </si>
  <si>
    <t>-1725594639</t>
  </si>
  <si>
    <t>https://podminky.urs.cz/item/CS_URS_2024_02/764004861</t>
  </si>
  <si>
    <t>Poznámka k položce:_x000d_
KL04</t>
  </si>
  <si>
    <t>1*5</t>
  </si>
  <si>
    <t>92</t>
  </si>
  <si>
    <t>764204105</t>
  </si>
  <si>
    <t>Montáž oplechování horních ploch zdí a nadezdívek (atik) rozvinuté šířky do 400 mm</t>
  </si>
  <si>
    <t>-803994430</t>
  </si>
  <si>
    <t>https://podminky.urs.cz/item/CS_URS_2024_02/764204105</t>
  </si>
  <si>
    <t>93</t>
  </si>
  <si>
    <t>764205145</t>
  </si>
  <si>
    <t>Montáž oplechování horních ploch zdí a nadezdívek (atik) Příplatek k cenám za zvýšenou pracnost při provedení rohu nebo koutu do rš 400 mm</t>
  </si>
  <si>
    <t>-1520545435</t>
  </si>
  <si>
    <t>https://podminky.urs.cz/item/CS_URS_2024_02/764205145</t>
  </si>
  <si>
    <t>94</t>
  </si>
  <si>
    <t>764206105</t>
  </si>
  <si>
    <t>Montáž oplechování parapetů rovných, bez rohů, rozvinuté šířky do 400 mm</t>
  </si>
  <si>
    <t>-601781747</t>
  </si>
  <si>
    <t>https://podminky.urs.cz/item/CS_URS_2024_02/764206105</t>
  </si>
  <si>
    <t>95</t>
  </si>
  <si>
    <t>764206165</t>
  </si>
  <si>
    <t>Montáž oplechování parapetů Příplatek k cenám za zvýšenou pracnost při provedení rohu nebo koutu do rš 400 mm</t>
  </si>
  <si>
    <t>-1727105373</t>
  </si>
  <si>
    <t>https://podminky.urs.cz/item/CS_URS_2024_02/764206165</t>
  </si>
  <si>
    <t>2*6</t>
  </si>
  <si>
    <t>96</t>
  </si>
  <si>
    <t>764232433</t>
  </si>
  <si>
    <t>Oplechování střešních prvků z měděného plechu okapu okapovým plechem střechy rovné rš 250 mm</t>
  </si>
  <si>
    <t>2092093810</t>
  </si>
  <si>
    <t>https://podminky.urs.cz/item/CS_URS_2024_02/764232433</t>
  </si>
  <si>
    <t>97</t>
  </si>
  <si>
    <t>764501103</t>
  </si>
  <si>
    <t>Montáž žlabu podokapního půlkruhového žlabu</t>
  </si>
  <si>
    <t>-468348495</t>
  </si>
  <si>
    <t>https://podminky.urs.cz/item/CS_URS_2024_02/764501103</t>
  </si>
  <si>
    <t>98</t>
  </si>
  <si>
    <t>764501104</t>
  </si>
  <si>
    <t>Montáž žlabu podokapního půlkruhového čela</t>
  </si>
  <si>
    <t>1785995666</t>
  </si>
  <si>
    <t>https://podminky.urs.cz/item/CS_URS_2024_02/764501104</t>
  </si>
  <si>
    <t>99</t>
  </si>
  <si>
    <t>764501105</t>
  </si>
  <si>
    <t>Montáž žlabu podokapního půlkruhového háku</t>
  </si>
  <si>
    <t>511824087</t>
  </si>
  <si>
    <t>https://podminky.urs.cz/item/CS_URS_2024_02/764501105</t>
  </si>
  <si>
    <t>22/0,5</t>
  </si>
  <si>
    <t>100</t>
  </si>
  <si>
    <t>998764111</t>
  </si>
  <si>
    <t>Přesun hmot pro konstrukce klempířské stanovený z hmotnosti přesunovaného materiálu vodorovná dopravní vzdálenost do 50 m s omezením mechanizace v objektech výšky do 6 m</t>
  </si>
  <si>
    <t>-1292931394</t>
  </si>
  <si>
    <t>https://podminky.urs.cz/item/CS_URS_2024_02/998764111</t>
  </si>
  <si>
    <t>765</t>
  </si>
  <si>
    <t>Krytina skládaná</t>
  </si>
  <si>
    <t>101</t>
  </si>
  <si>
    <t>765192001</t>
  </si>
  <si>
    <t>Nouzové zakrytí střechy plachtou</t>
  </si>
  <si>
    <t>2014279649</t>
  </si>
  <si>
    <t>https://podminky.urs.cz/item/CS_URS_2024_02/765192001</t>
  </si>
  <si>
    <t>Před zahájením bouracích prací budou zakryty všechny /v této etapě/ neřešené části stavby a okolních staveb proti poškození</t>
  </si>
  <si>
    <t>40+28</t>
  </si>
  <si>
    <t>102</t>
  </si>
  <si>
    <t>998765111</t>
  </si>
  <si>
    <t>Přesun hmot pro krytiny skládané stanovený z hmotnosti přesunovaného materiálu vodorovná dopravní vzdálenost do 50 m s omezením mechanizace na objektech výšky do 6 m</t>
  </si>
  <si>
    <t>1657684897</t>
  </si>
  <si>
    <t>https://podminky.urs.cz/item/CS_URS_2024_02/998765111</t>
  </si>
  <si>
    <t>767</t>
  </si>
  <si>
    <t>Konstrukce zámečnické</t>
  </si>
  <si>
    <t>103</t>
  </si>
  <si>
    <t>767311861</t>
  </si>
  <si>
    <t>Demontáž světlíků s umělohmotnou výplní pultových</t>
  </si>
  <si>
    <t>-636586531</t>
  </si>
  <si>
    <t>https://podminky.urs.cz/item/CS_URS_2024_02/767311861</t>
  </si>
  <si>
    <t>2,55*4,2*(5+11) "komůrkový makrolon tl. cca 20mm</t>
  </si>
  <si>
    <t>104</t>
  </si>
  <si>
    <t>767996702</t>
  </si>
  <si>
    <t>Demontáž ostatních zámečnických konstrukcí řezáním o hmotnosti jednotlivých dílů přes 50 do 100 kg</t>
  </si>
  <si>
    <t>1669957075</t>
  </si>
  <si>
    <t>https://podminky.urs.cz/item/CS_URS_2024_02/767996702</t>
  </si>
  <si>
    <t>300*(5+11) "na lehlé konstrukci z hliníkových profilů - odhad hmotnosti</t>
  </si>
  <si>
    <t>783</t>
  </si>
  <si>
    <t>Dokončovací práce - nátěry</t>
  </si>
  <si>
    <t>105</t>
  </si>
  <si>
    <t>783352101</t>
  </si>
  <si>
    <t>Tmelení zámečnických konstrukcí včetně přebroušení tmelených míst, tmelem polyesterovým</t>
  </si>
  <si>
    <t>-904617442</t>
  </si>
  <si>
    <t>https://podminky.urs.cz/item/CS_URS_2024_02/783352101</t>
  </si>
  <si>
    <t>16*13 "těsnící tmel</t>
  </si>
  <si>
    <t>Práce a dodávky M</t>
  </si>
  <si>
    <t>21-M</t>
  </si>
  <si>
    <t>Elektromontáže</t>
  </si>
  <si>
    <t>106</t>
  </si>
  <si>
    <t>218220102</t>
  </si>
  <si>
    <t>Demontáž hromosvodného vedení svodových vodičů s podpěrami, průměru přes 10 mm</t>
  </si>
  <si>
    <t>151326330</t>
  </si>
  <si>
    <t>https://podminky.urs.cz/item/CS_URS_2024_02/218220102</t>
  </si>
  <si>
    <t>58-M</t>
  </si>
  <si>
    <t>Revize vyhrazených technických zařízení</t>
  </si>
  <si>
    <t>107</t>
  </si>
  <si>
    <t>580105063</t>
  </si>
  <si>
    <t>Hromosvody měření zemního odporu svodu přes 8 svodů</t>
  </si>
  <si>
    <t>měření</t>
  </si>
  <si>
    <t>-888915221</t>
  </si>
  <si>
    <t>https://podminky.urs.cz/item/CS_URS_2024_02/580105063</t>
  </si>
  <si>
    <t>HZS</t>
  </si>
  <si>
    <t>Hodinové zúčtovací sazby</t>
  </si>
  <si>
    <t>108</t>
  </si>
  <si>
    <t>HZS2152</t>
  </si>
  <si>
    <t>Hodinové zúčtovací sazby profesí PSV provádění stavebních konstrukcí klempíř odborný</t>
  </si>
  <si>
    <t>hod</t>
  </si>
  <si>
    <t>512</t>
  </si>
  <si>
    <t>1702109570</t>
  </si>
  <si>
    <t>https://podminky.urs.cz/item/CS_URS_2024_02/HZS2152</t>
  </si>
  <si>
    <t>stavební přípomoce a práce neobsažené ve výkazu výměr</t>
  </si>
  <si>
    <t>8*5</t>
  </si>
  <si>
    <t>109</t>
  </si>
  <si>
    <t>HZS2162</t>
  </si>
  <si>
    <t>Hodinové zúčtovací sazby profesí PSV provádění stavebních konstrukcí izolatér odborný</t>
  </si>
  <si>
    <t>-240386297</t>
  </si>
  <si>
    <t>https://podminky.urs.cz/item/CS_URS_2024_02/HZS2162</t>
  </si>
  <si>
    <t>110</t>
  </si>
  <si>
    <t>HZS2232</t>
  </si>
  <si>
    <t>Hodinové zúčtovací sazby profesí PSV provádění stavebních instalací elektrikář odborný</t>
  </si>
  <si>
    <t>-2124200804</t>
  </si>
  <si>
    <t>https://podminky.urs.cz/item/CS_URS_2024_02/HZS2232</t>
  </si>
  <si>
    <t>práce pro montáž hromosvodu</t>
  </si>
  <si>
    <t>8*3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</si>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</sst>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30001000" TargetMode="External" /><Relationship Id="rId3" Type="http://schemas.openxmlformats.org/officeDocument/2006/relationships/hyperlink" Target="https://podminky.urs.cz/item/CS_URS_2024_02/032503000" TargetMode="External" /><Relationship Id="rId4" Type="http://schemas.openxmlformats.org/officeDocument/2006/relationships/hyperlink" Target="https://podminky.urs.cz/item/CS_URS_2024_02/045203000" TargetMode="External" /><Relationship Id="rId5" Type="http://schemas.openxmlformats.org/officeDocument/2006/relationships/hyperlink" Target="https://podminky.urs.cz/item/CS_URS_2024_02/045303000" TargetMode="External" /><Relationship Id="rId6" Type="http://schemas.openxmlformats.org/officeDocument/2006/relationships/hyperlink" Target="https://podminky.urs.cz/item/CS_URS_2024_02/073002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444151113" TargetMode="External" /><Relationship Id="rId2" Type="http://schemas.openxmlformats.org/officeDocument/2006/relationships/hyperlink" Target="https://podminky.urs.cz/item/CS_URS_2024_02/619996137" TargetMode="External" /><Relationship Id="rId3" Type="http://schemas.openxmlformats.org/officeDocument/2006/relationships/hyperlink" Target="https://podminky.urs.cz/item/CS_URS_2024_02/631319235" TargetMode="External" /><Relationship Id="rId4" Type="http://schemas.openxmlformats.org/officeDocument/2006/relationships/hyperlink" Target="https://podminky.urs.cz/item/CS_URS_2024_02/941111111" TargetMode="External" /><Relationship Id="rId5" Type="http://schemas.openxmlformats.org/officeDocument/2006/relationships/hyperlink" Target="https://podminky.urs.cz/item/CS_URS_2024_02/941111211" TargetMode="External" /><Relationship Id="rId6" Type="http://schemas.openxmlformats.org/officeDocument/2006/relationships/hyperlink" Target="https://podminky.urs.cz/item/CS_URS_2024_02/941111311" TargetMode="External" /><Relationship Id="rId7" Type="http://schemas.openxmlformats.org/officeDocument/2006/relationships/hyperlink" Target="https://podminky.urs.cz/item/CS_URS_2024_02/941111811" TargetMode="External" /><Relationship Id="rId8" Type="http://schemas.openxmlformats.org/officeDocument/2006/relationships/hyperlink" Target="https://podminky.urs.cz/item/CS_URS_2024_02/946112116" TargetMode="External" /><Relationship Id="rId9" Type="http://schemas.openxmlformats.org/officeDocument/2006/relationships/hyperlink" Target="https://podminky.urs.cz/item/CS_URS_2024_02/946112216" TargetMode="External" /><Relationship Id="rId10" Type="http://schemas.openxmlformats.org/officeDocument/2006/relationships/hyperlink" Target="https://podminky.urs.cz/item/CS_URS_2024_02/946112816" TargetMode="External" /><Relationship Id="rId11" Type="http://schemas.openxmlformats.org/officeDocument/2006/relationships/hyperlink" Target="https://podminky.urs.cz/item/CS_URS_2024_02/952901221" TargetMode="External" /><Relationship Id="rId12" Type="http://schemas.openxmlformats.org/officeDocument/2006/relationships/hyperlink" Target="https://podminky.urs.cz/item/CS_URS_2024_02/952902121" TargetMode="External" /><Relationship Id="rId13" Type="http://schemas.openxmlformats.org/officeDocument/2006/relationships/hyperlink" Target="https://podminky.urs.cz/item/CS_URS_2024_02/953961213" TargetMode="External" /><Relationship Id="rId14" Type="http://schemas.openxmlformats.org/officeDocument/2006/relationships/hyperlink" Target="https://podminky.urs.cz/item/CS_URS_2024_02/953965123" TargetMode="External" /><Relationship Id="rId15" Type="http://schemas.openxmlformats.org/officeDocument/2006/relationships/hyperlink" Target="https://podminky.urs.cz/item/CS_URS_2024_02/962052210" TargetMode="External" /><Relationship Id="rId16" Type="http://schemas.openxmlformats.org/officeDocument/2006/relationships/hyperlink" Target="https://podminky.urs.cz/item/CS_URS_2024_02/966083028" TargetMode="External" /><Relationship Id="rId17" Type="http://schemas.openxmlformats.org/officeDocument/2006/relationships/hyperlink" Target="https://podminky.urs.cz/item/CS_URS_2024_02/985131311" TargetMode="External" /><Relationship Id="rId18" Type="http://schemas.openxmlformats.org/officeDocument/2006/relationships/hyperlink" Target="https://podminky.urs.cz/item/CS_URS_2024_02/993111111" TargetMode="External" /><Relationship Id="rId19" Type="http://schemas.openxmlformats.org/officeDocument/2006/relationships/hyperlink" Target="https://podminky.urs.cz/item/CS_URS_2024_02/993111119" TargetMode="External" /><Relationship Id="rId20" Type="http://schemas.openxmlformats.org/officeDocument/2006/relationships/hyperlink" Target="https://podminky.urs.cz/item/CS_URS_2024_02/997013111" TargetMode="External" /><Relationship Id="rId21" Type="http://schemas.openxmlformats.org/officeDocument/2006/relationships/hyperlink" Target="https://podminky.urs.cz/item/CS_URS_2024_02/997013311" TargetMode="External" /><Relationship Id="rId22" Type="http://schemas.openxmlformats.org/officeDocument/2006/relationships/hyperlink" Target="https://podminky.urs.cz/item/CS_URS_2024_02/997013321" TargetMode="External" /><Relationship Id="rId23" Type="http://schemas.openxmlformats.org/officeDocument/2006/relationships/hyperlink" Target="https://podminky.urs.cz/item/CS_URS_2024_02/997013501" TargetMode="External" /><Relationship Id="rId24" Type="http://schemas.openxmlformats.org/officeDocument/2006/relationships/hyperlink" Target="https://podminky.urs.cz/item/CS_URS_2024_02/997013509" TargetMode="External" /><Relationship Id="rId25" Type="http://schemas.openxmlformats.org/officeDocument/2006/relationships/hyperlink" Target="https://podminky.urs.cz/item/CS_URS_2024_02/997013631" TargetMode="External" /><Relationship Id="rId26" Type="http://schemas.openxmlformats.org/officeDocument/2006/relationships/hyperlink" Target="https://podminky.urs.cz/item/CS_URS_2024_02/997013812" TargetMode="External" /><Relationship Id="rId27" Type="http://schemas.openxmlformats.org/officeDocument/2006/relationships/hyperlink" Target="https://podminky.urs.cz/item/CS_URS_2024_02/997013813" TargetMode="External" /><Relationship Id="rId28" Type="http://schemas.openxmlformats.org/officeDocument/2006/relationships/hyperlink" Target="https://podminky.urs.cz/item/CS_URS_2024_02/997013814" TargetMode="External" /><Relationship Id="rId29" Type="http://schemas.openxmlformats.org/officeDocument/2006/relationships/hyperlink" Target="https://podminky.urs.cz/item/CS_URS_2024_02/997013862" TargetMode="External" /><Relationship Id="rId30" Type="http://schemas.openxmlformats.org/officeDocument/2006/relationships/hyperlink" Target="https://podminky.urs.cz/item/CS_URS_2024_02/998011008" TargetMode="External" /><Relationship Id="rId31" Type="http://schemas.openxmlformats.org/officeDocument/2006/relationships/hyperlink" Target="https://podminky.urs.cz/item/CS_URS_2024_02/711113117" TargetMode="External" /><Relationship Id="rId32" Type="http://schemas.openxmlformats.org/officeDocument/2006/relationships/hyperlink" Target="https://podminky.urs.cz/item/CS_URS_2024_02/711113127" TargetMode="External" /><Relationship Id="rId33" Type="http://schemas.openxmlformats.org/officeDocument/2006/relationships/hyperlink" Target="https://podminky.urs.cz/item/CS_URS_2024_02/998711111" TargetMode="External" /><Relationship Id="rId34" Type="http://schemas.openxmlformats.org/officeDocument/2006/relationships/hyperlink" Target="https://podminky.urs.cz/item/CS_URS_2024_02/712311101" TargetMode="External" /><Relationship Id="rId35" Type="http://schemas.openxmlformats.org/officeDocument/2006/relationships/hyperlink" Target="https://podminky.urs.cz/item/CS_URS_2024_02/712331111" TargetMode="External" /><Relationship Id="rId36" Type="http://schemas.openxmlformats.org/officeDocument/2006/relationships/hyperlink" Target="https://podminky.urs.cz/item/CS_URS_2024_02/712331801" TargetMode="External" /><Relationship Id="rId37" Type="http://schemas.openxmlformats.org/officeDocument/2006/relationships/hyperlink" Target="https://podminky.urs.cz/item/CS_URS_2024_02/712331811" TargetMode="External" /><Relationship Id="rId38" Type="http://schemas.openxmlformats.org/officeDocument/2006/relationships/hyperlink" Target="https://podminky.urs.cz/item/CS_URS_2024_02/712340831" TargetMode="External" /><Relationship Id="rId39" Type="http://schemas.openxmlformats.org/officeDocument/2006/relationships/hyperlink" Target="https://podminky.urs.cz/item/CS_URS_2024_02/712341559" TargetMode="External" /><Relationship Id="rId40" Type="http://schemas.openxmlformats.org/officeDocument/2006/relationships/hyperlink" Target="https://podminky.urs.cz/item/CS_URS_2024_02/712341559" TargetMode="External" /><Relationship Id="rId41" Type="http://schemas.openxmlformats.org/officeDocument/2006/relationships/hyperlink" Target="https://podminky.urs.cz/item/CS_URS_2024_02/712341715" TargetMode="External" /><Relationship Id="rId42" Type="http://schemas.openxmlformats.org/officeDocument/2006/relationships/hyperlink" Target="https://podminky.urs.cz/item/CS_URS_2024_02/712363355" TargetMode="External" /><Relationship Id="rId43" Type="http://schemas.openxmlformats.org/officeDocument/2006/relationships/hyperlink" Target="https://podminky.urs.cz/item/CS_URS_2024_02/712363367" TargetMode="External" /><Relationship Id="rId44" Type="http://schemas.openxmlformats.org/officeDocument/2006/relationships/hyperlink" Target="https://podminky.urs.cz/item/CS_URS_2024_02/712363371" TargetMode="External" /><Relationship Id="rId45" Type="http://schemas.openxmlformats.org/officeDocument/2006/relationships/hyperlink" Target="https://podminky.urs.cz/item/CS_URS_2024_02/712821132" TargetMode="External" /><Relationship Id="rId46" Type="http://schemas.openxmlformats.org/officeDocument/2006/relationships/hyperlink" Target="https://podminky.urs.cz/item/CS_URS_2024_02/712841559" TargetMode="External" /><Relationship Id="rId47" Type="http://schemas.openxmlformats.org/officeDocument/2006/relationships/hyperlink" Target="https://podminky.urs.cz/item/CS_URS_2024_02/712841559" TargetMode="External" /><Relationship Id="rId48" Type="http://schemas.openxmlformats.org/officeDocument/2006/relationships/hyperlink" Target="https://podminky.urs.cz/item/CS_URS_2024_02/712841559" TargetMode="External" /><Relationship Id="rId49" Type="http://schemas.openxmlformats.org/officeDocument/2006/relationships/hyperlink" Target="https://podminky.urs.cz/item/CS_URS_2024_02/998712111" TargetMode="External" /><Relationship Id="rId50" Type="http://schemas.openxmlformats.org/officeDocument/2006/relationships/hyperlink" Target="https://podminky.urs.cz/item/CS_URS_2024_02/713110833" TargetMode="External" /><Relationship Id="rId51" Type="http://schemas.openxmlformats.org/officeDocument/2006/relationships/hyperlink" Target="https://podminky.urs.cz/item/CS_URS_2024_02/713140851" TargetMode="External" /><Relationship Id="rId52" Type="http://schemas.openxmlformats.org/officeDocument/2006/relationships/hyperlink" Target="https://podminky.urs.cz/item/CS_URS_2024_02/713140861" TargetMode="External" /><Relationship Id="rId53" Type="http://schemas.openxmlformats.org/officeDocument/2006/relationships/hyperlink" Target="https://podminky.urs.cz/item/CS_URS_2024_02/713141138" TargetMode="External" /><Relationship Id="rId54" Type="http://schemas.openxmlformats.org/officeDocument/2006/relationships/hyperlink" Target="https://podminky.urs.cz/item/CS_URS_2024_02/713141336" TargetMode="External" /><Relationship Id="rId55" Type="http://schemas.openxmlformats.org/officeDocument/2006/relationships/hyperlink" Target="https://podminky.urs.cz/item/CS_URS_2024_02/713141396" TargetMode="External" /><Relationship Id="rId56" Type="http://schemas.openxmlformats.org/officeDocument/2006/relationships/hyperlink" Target="https://podminky.urs.cz/item/CS_URS_2024_02/998713111" TargetMode="External" /><Relationship Id="rId57" Type="http://schemas.openxmlformats.org/officeDocument/2006/relationships/hyperlink" Target="https://podminky.urs.cz/item/CS_URS_2024_02/721210824" TargetMode="External" /><Relationship Id="rId58" Type="http://schemas.openxmlformats.org/officeDocument/2006/relationships/hyperlink" Target="https://podminky.urs.cz/item/CS_URS_2024_02/721239114" TargetMode="External" /><Relationship Id="rId59" Type="http://schemas.openxmlformats.org/officeDocument/2006/relationships/hyperlink" Target="https://podminky.urs.cz/item/CS_URS_2024_02/998721111" TargetMode="External" /><Relationship Id="rId60" Type="http://schemas.openxmlformats.org/officeDocument/2006/relationships/hyperlink" Target="https://podminky.urs.cz/item/CS_URS_2024_02/741420002" TargetMode="External" /><Relationship Id="rId61" Type="http://schemas.openxmlformats.org/officeDocument/2006/relationships/hyperlink" Target="https://podminky.urs.cz/item/CS_URS_2024_02/741820012" TargetMode="External" /><Relationship Id="rId62" Type="http://schemas.openxmlformats.org/officeDocument/2006/relationships/hyperlink" Target="https://podminky.urs.cz/item/CS_URS_2024_02/998741111" TargetMode="External" /><Relationship Id="rId63" Type="http://schemas.openxmlformats.org/officeDocument/2006/relationships/hyperlink" Target="https://podminky.urs.cz/item/CS_URS_2024_02/763131831" TargetMode="External" /><Relationship Id="rId64" Type="http://schemas.openxmlformats.org/officeDocument/2006/relationships/hyperlink" Target="https://podminky.urs.cz/item/CS_URS_2024_02/763132341" TargetMode="External" /><Relationship Id="rId65" Type="http://schemas.openxmlformats.org/officeDocument/2006/relationships/hyperlink" Target="https://podminky.urs.cz/item/CS_URS_2024_02/763164821" TargetMode="External" /><Relationship Id="rId66" Type="http://schemas.openxmlformats.org/officeDocument/2006/relationships/hyperlink" Target="https://podminky.urs.cz/item/CS_URS_2024_02/998763321" TargetMode="External" /><Relationship Id="rId67" Type="http://schemas.openxmlformats.org/officeDocument/2006/relationships/hyperlink" Target="https://podminky.urs.cz/item/CS_URS_2024_02/764002811" TargetMode="External" /><Relationship Id="rId68" Type="http://schemas.openxmlformats.org/officeDocument/2006/relationships/hyperlink" Target="https://podminky.urs.cz/item/CS_URS_2024_02/764002842" TargetMode="External" /><Relationship Id="rId69" Type="http://schemas.openxmlformats.org/officeDocument/2006/relationships/hyperlink" Target="https://podminky.urs.cz/item/CS_URS_2024_02/764002842" TargetMode="External" /><Relationship Id="rId70" Type="http://schemas.openxmlformats.org/officeDocument/2006/relationships/hyperlink" Target="https://podminky.urs.cz/item/CS_URS_2024_02/764004803" TargetMode="External" /><Relationship Id="rId71" Type="http://schemas.openxmlformats.org/officeDocument/2006/relationships/hyperlink" Target="https://podminky.urs.cz/item/CS_URS_2024_02/764004861" TargetMode="External" /><Relationship Id="rId72" Type="http://schemas.openxmlformats.org/officeDocument/2006/relationships/hyperlink" Target="https://podminky.urs.cz/item/CS_URS_2024_02/764204105" TargetMode="External" /><Relationship Id="rId73" Type="http://schemas.openxmlformats.org/officeDocument/2006/relationships/hyperlink" Target="https://podminky.urs.cz/item/CS_URS_2024_02/764205145" TargetMode="External" /><Relationship Id="rId74" Type="http://schemas.openxmlformats.org/officeDocument/2006/relationships/hyperlink" Target="https://podminky.urs.cz/item/CS_URS_2024_02/764206105" TargetMode="External" /><Relationship Id="rId75" Type="http://schemas.openxmlformats.org/officeDocument/2006/relationships/hyperlink" Target="https://podminky.urs.cz/item/CS_URS_2024_02/764206165" TargetMode="External" /><Relationship Id="rId76" Type="http://schemas.openxmlformats.org/officeDocument/2006/relationships/hyperlink" Target="https://podminky.urs.cz/item/CS_URS_2024_02/764232433" TargetMode="External" /><Relationship Id="rId77" Type="http://schemas.openxmlformats.org/officeDocument/2006/relationships/hyperlink" Target="https://podminky.urs.cz/item/CS_URS_2024_02/764501103" TargetMode="External" /><Relationship Id="rId78" Type="http://schemas.openxmlformats.org/officeDocument/2006/relationships/hyperlink" Target="https://podminky.urs.cz/item/CS_URS_2024_02/764501104" TargetMode="External" /><Relationship Id="rId79" Type="http://schemas.openxmlformats.org/officeDocument/2006/relationships/hyperlink" Target="https://podminky.urs.cz/item/CS_URS_2024_02/764501105" TargetMode="External" /><Relationship Id="rId80" Type="http://schemas.openxmlformats.org/officeDocument/2006/relationships/hyperlink" Target="https://podminky.urs.cz/item/CS_URS_2024_02/998764111" TargetMode="External" /><Relationship Id="rId81" Type="http://schemas.openxmlformats.org/officeDocument/2006/relationships/hyperlink" Target="https://podminky.urs.cz/item/CS_URS_2024_02/765192001" TargetMode="External" /><Relationship Id="rId82" Type="http://schemas.openxmlformats.org/officeDocument/2006/relationships/hyperlink" Target="https://podminky.urs.cz/item/CS_URS_2024_02/998765111" TargetMode="External" /><Relationship Id="rId83" Type="http://schemas.openxmlformats.org/officeDocument/2006/relationships/hyperlink" Target="https://podminky.urs.cz/item/CS_URS_2024_02/767311861" TargetMode="External" /><Relationship Id="rId84" Type="http://schemas.openxmlformats.org/officeDocument/2006/relationships/hyperlink" Target="https://podminky.urs.cz/item/CS_URS_2024_02/767996702" TargetMode="External" /><Relationship Id="rId85" Type="http://schemas.openxmlformats.org/officeDocument/2006/relationships/hyperlink" Target="https://podminky.urs.cz/item/CS_URS_2024_02/783352101" TargetMode="External" /><Relationship Id="rId86" Type="http://schemas.openxmlformats.org/officeDocument/2006/relationships/hyperlink" Target="https://podminky.urs.cz/item/CS_URS_2024_02/218220102" TargetMode="External" /><Relationship Id="rId87" Type="http://schemas.openxmlformats.org/officeDocument/2006/relationships/hyperlink" Target="https://podminky.urs.cz/item/CS_URS_2024_02/580105063" TargetMode="External" /><Relationship Id="rId88" Type="http://schemas.openxmlformats.org/officeDocument/2006/relationships/hyperlink" Target="https://podminky.urs.cz/item/CS_URS_2024_02/HZS2152" TargetMode="External" /><Relationship Id="rId89" Type="http://schemas.openxmlformats.org/officeDocument/2006/relationships/hyperlink" Target="https://podminky.urs.cz/item/CS_URS_2024_02/HZS2162" TargetMode="External" /><Relationship Id="rId90" Type="http://schemas.openxmlformats.org/officeDocument/2006/relationships/hyperlink" Target="https://podminky.urs.cz/item/CS_URS_2024_02/HZS2232" TargetMode="External" /><Relationship Id="rId9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37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37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41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43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35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46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47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48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49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50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51</v>
      </c>
      <c r="E29" s="51"/>
      <c r="F29" s="35" t="s">
        <v>52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53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54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55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56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57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58</v>
      </c>
      <c r="U35" s="58"/>
      <c r="V35" s="58"/>
      <c r="W35" s="58"/>
      <c r="X35" s="60" t="s">
        <v>59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60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_24079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Oprava plochých střech na objektu galerie Masné krámy v Plzni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Plzeň, Pražská 353/18, na pozemku 52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14. 9. 2024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Západočeská Galerie v Plzni, Pražská 13, Plzeň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38</v>
      </c>
      <c r="AJ49" s="44"/>
      <c r="AK49" s="44"/>
      <c r="AL49" s="44"/>
      <c r="AM49" s="77" t="str">
        <f>IF(E17="","",E17)</f>
        <v>Ing.arch. Martin Kondr, J.J.Ryby 974/74, Plzeň</v>
      </c>
      <c r="AN49" s="68"/>
      <c r="AO49" s="68"/>
      <c r="AP49" s="68"/>
      <c r="AQ49" s="44"/>
      <c r="AR49" s="48"/>
      <c r="AS49" s="78" t="s">
        <v>61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36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42</v>
      </c>
      <c r="AJ50" s="44"/>
      <c r="AK50" s="44"/>
      <c r="AL50" s="44"/>
      <c r="AM50" s="77" t="str">
        <f>IF(E20="","",E20)</f>
        <v>Eva Vopalecká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62</v>
      </c>
      <c r="D52" s="91"/>
      <c r="E52" s="91"/>
      <c r="F52" s="91"/>
      <c r="G52" s="91"/>
      <c r="H52" s="92"/>
      <c r="I52" s="93" t="s">
        <v>63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64</v>
      </c>
      <c r="AH52" s="91"/>
      <c r="AI52" s="91"/>
      <c r="AJ52" s="91"/>
      <c r="AK52" s="91"/>
      <c r="AL52" s="91"/>
      <c r="AM52" s="91"/>
      <c r="AN52" s="93" t="s">
        <v>65</v>
      </c>
      <c r="AO52" s="91"/>
      <c r="AP52" s="91"/>
      <c r="AQ52" s="95" t="s">
        <v>66</v>
      </c>
      <c r="AR52" s="48"/>
      <c r="AS52" s="96" t="s">
        <v>67</v>
      </c>
      <c r="AT52" s="97" t="s">
        <v>68</v>
      </c>
      <c r="AU52" s="97" t="s">
        <v>69</v>
      </c>
      <c r="AV52" s="97" t="s">
        <v>70</v>
      </c>
      <c r="AW52" s="97" t="s">
        <v>71</v>
      </c>
      <c r="AX52" s="97" t="s">
        <v>72</v>
      </c>
      <c r="AY52" s="97" t="s">
        <v>73</v>
      </c>
      <c r="AZ52" s="97" t="s">
        <v>74</v>
      </c>
      <c r="BA52" s="97" t="s">
        <v>75</v>
      </c>
      <c r="BB52" s="97" t="s">
        <v>76</v>
      </c>
      <c r="BC52" s="97" t="s">
        <v>77</v>
      </c>
      <c r="BD52" s="98" t="s">
        <v>78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79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ROUND(SUM(AG55:AG56),2)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35</v>
      </c>
      <c r="AR54" s="108"/>
      <c r="AS54" s="109">
        <f>ROUND(SUM(AS55:AS56),2)</f>
        <v>0</v>
      </c>
      <c r="AT54" s="110">
        <f>ROUND(SUM(AV54:AW54),2)</f>
        <v>0</v>
      </c>
      <c r="AU54" s="111">
        <f>ROUND(SUM(AU55:AU56),5)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ROUND(SUM(AZ55:AZ56),2)</f>
        <v>0</v>
      </c>
      <c r="BA54" s="110">
        <f>ROUND(SUM(BA55:BA56),2)</f>
        <v>0</v>
      </c>
      <c r="BB54" s="110">
        <f>ROUND(SUM(BB55:BB56),2)</f>
        <v>0</v>
      </c>
      <c r="BC54" s="110">
        <f>ROUND(SUM(BC55:BC56),2)</f>
        <v>0</v>
      </c>
      <c r="BD54" s="112">
        <f>ROUND(SUM(BD55:BD56),2)</f>
        <v>0</v>
      </c>
      <c r="BE54" s="6"/>
      <c r="BS54" s="113" t="s">
        <v>80</v>
      </c>
      <c r="BT54" s="113" t="s">
        <v>81</v>
      </c>
      <c r="BU54" s="114" t="s">
        <v>82</v>
      </c>
      <c r="BV54" s="113" t="s">
        <v>83</v>
      </c>
      <c r="BW54" s="113" t="s">
        <v>5</v>
      </c>
      <c r="BX54" s="113" t="s">
        <v>84</v>
      </c>
      <c r="CL54" s="113" t="s">
        <v>19</v>
      </c>
    </row>
    <row r="55" s="7" customFormat="1" ht="24.75" customHeight="1">
      <c r="A55" s="115" t="s">
        <v>85</v>
      </c>
      <c r="B55" s="116"/>
      <c r="C55" s="117"/>
      <c r="D55" s="118" t="s">
        <v>86</v>
      </c>
      <c r="E55" s="118"/>
      <c r="F55" s="118"/>
      <c r="G55" s="118"/>
      <c r="H55" s="118"/>
      <c r="I55" s="119"/>
      <c r="J55" s="118" t="s">
        <v>87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'000 - VON - Vedlější a os...'!J30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88</v>
      </c>
      <c r="AR55" s="122"/>
      <c r="AS55" s="123">
        <v>0</v>
      </c>
      <c r="AT55" s="124">
        <f>ROUND(SUM(AV55:AW55),2)</f>
        <v>0</v>
      </c>
      <c r="AU55" s="125">
        <f>'000 - VON - Vedlější a os...'!P84</f>
        <v>0</v>
      </c>
      <c r="AV55" s="124">
        <f>'000 - VON - Vedlější a os...'!J33</f>
        <v>0</v>
      </c>
      <c r="AW55" s="124">
        <f>'000 - VON - Vedlější a os...'!J34</f>
        <v>0</v>
      </c>
      <c r="AX55" s="124">
        <f>'000 - VON - Vedlější a os...'!J35</f>
        <v>0</v>
      </c>
      <c r="AY55" s="124">
        <f>'000 - VON - Vedlější a os...'!J36</f>
        <v>0</v>
      </c>
      <c r="AZ55" s="124">
        <f>'000 - VON - Vedlější a os...'!F33</f>
        <v>0</v>
      </c>
      <c r="BA55" s="124">
        <f>'000 - VON - Vedlější a os...'!F34</f>
        <v>0</v>
      </c>
      <c r="BB55" s="124">
        <f>'000 - VON - Vedlější a os...'!F35</f>
        <v>0</v>
      </c>
      <c r="BC55" s="124">
        <f>'000 - VON - Vedlější a os...'!F36</f>
        <v>0</v>
      </c>
      <c r="BD55" s="126">
        <f>'000 - VON - Vedlější a os...'!F37</f>
        <v>0</v>
      </c>
      <c r="BE55" s="7"/>
      <c r="BT55" s="127" t="s">
        <v>89</v>
      </c>
      <c r="BV55" s="127" t="s">
        <v>83</v>
      </c>
      <c r="BW55" s="127" t="s">
        <v>90</v>
      </c>
      <c r="BX55" s="127" t="s">
        <v>5</v>
      </c>
      <c r="CL55" s="127" t="s">
        <v>35</v>
      </c>
      <c r="CM55" s="127" t="s">
        <v>91</v>
      </c>
    </row>
    <row r="56" s="7" customFormat="1" ht="16.5" customHeight="1">
      <c r="A56" s="115" t="s">
        <v>85</v>
      </c>
      <c r="B56" s="116"/>
      <c r="C56" s="117"/>
      <c r="D56" s="118" t="s">
        <v>92</v>
      </c>
      <c r="E56" s="118"/>
      <c r="F56" s="118"/>
      <c r="G56" s="118"/>
      <c r="H56" s="118"/>
      <c r="I56" s="119"/>
      <c r="J56" s="118" t="s">
        <v>93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'D.1.1 - Architektonicko -...'!J30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88</v>
      </c>
      <c r="AR56" s="122"/>
      <c r="AS56" s="128">
        <v>0</v>
      </c>
      <c r="AT56" s="129">
        <f>ROUND(SUM(AV56:AW56),2)</f>
        <v>0</v>
      </c>
      <c r="AU56" s="130">
        <f>'D.1.1 - Architektonicko -...'!P100</f>
        <v>0</v>
      </c>
      <c r="AV56" s="129">
        <f>'D.1.1 - Architektonicko -...'!J33</f>
        <v>0</v>
      </c>
      <c r="AW56" s="129">
        <f>'D.1.1 - Architektonicko -...'!J34</f>
        <v>0</v>
      </c>
      <c r="AX56" s="129">
        <f>'D.1.1 - Architektonicko -...'!J35</f>
        <v>0</v>
      </c>
      <c r="AY56" s="129">
        <f>'D.1.1 - Architektonicko -...'!J36</f>
        <v>0</v>
      </c>
      <c r="AZ56" s="129">
        <f>'D.1.1 - Architektonicko -...'!F33</f>
        <v>0</v>
      </c>
      <c r="BA56" s="129">
        <f>'D.1.1 - Architektonicko -...'!F34</f>
        <v>0</v>
      </c>
      <c r="BB56" s="129">
        <f>'D.1.1 - Architektonicko -...'!F35</f>
        <v>0</v>
      </c>
      <c r="BC56" s="129">
        <f>'D.1.1 - Architektonicko -...'!F36</f>
        <v>0</v>
      </c>
      <c r="BD56" s="131">
        <f>'D.1.1 - Architektonicko -...'!F37</f>
        <v>0</v>
      </c>
      <c r="BE56" s="7"/>
      <c r="BT56" s="127" t="s">
        <v>89</v>
      </c>
      <c r="BV56" s="127" t="s">
        <v>83</v>
      </c>
      <c r="BW56" s="127" t="s">
        <v>94</v>
      </c>
      <c r="BX56" s="127" t="s">
        <v>5</v>
      </c>
      <c r="CL56" s="127" t="s">
        <v>35</v>
      </c>
      <c r="CM56" s="127" t="s">
        <v>91</v>
      </c>
    </row>
    <row r="57" s="2" customFormat="1" ht="30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8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</row>
    <row r="58" s="2" customFormat="1" ht="6.96" customHeight="1">
      <c r="A58" s="42"/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48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</row>
  </sheetData>
  <sheetProtection sheet="1" formatColumns="0" formatRows="0" objects="1" scenarios="1" spinCount="100000" saltValue="Q2W0aFYbj9s5GzHOjhle6kQS9OiYIKAu37R2y5OLV5d3v/ZZmyYhOHkr9VzVDc4snXc1a1WweXSBCzVjFB4Wcw==" hashValue="ZewFp39I1I2/3U/JSGv5ca9iMt0kT7zDcNJV8m2Qko5rNZ0VfiqXYAlcppKdZmLk29KBSBNEMcwgyLw64FsYr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0 - VON - Vedlější a os...'!C2" display="/"/>
    <hyperlink ref="A56" location="'D.1.1 - Architektonicko 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95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Oprava plochých střech na objektu galerie Masné krámy v Plzni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96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97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35</v>
      </c>
      <c r="G11" s="42"/>
      <c r="H11" s="42"/>
      <c r="I11" s="136" t="s">
        <v>20</v>
      </c>
      <c r="J11" s="140" t="s">
        <v>35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14. 9. 2024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40</v>
      </c>
      <c r="F21" s="42"/>
      <c r="G21" s="42"/>
      <c r="H21" s="42"/>
      <c r="I21" s="136" t="s">
        <v>34</v>
      </c>
      <c r="J21" s="140" t="s">
        <v>35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43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35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47</v>
      </c>
      <c r="E30" s="42"/>
      <c r="F30" s="42"/>
      <c r="G30" s="42"/>
      <c r="H30" s="42"/>
      <c r="I30" s="42"/>
      <c r="J30" s="148">
        <f>ROUND(J84,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49</v>
      </c>
      <c r="G32" s="42"/>
      <c r="H32" s="42"/>
      <c r="I32" s="149" t="s">
        <v>48</v>
      </c>
      <c r="J32" s="149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51</v>
      </c>
      <c r="E33" s="136" t="s">
        <v>52</v>
      </c>
      <c r="F33" s="151">
        <f>ROUND((SUM(BE84:BE101)),  2)</f>
        <v>0</v>
      </c>
      <c r="G33" s="42"/>
      <c r="H33" s="42"/>
      <c r="I33" s="152">
        <v>0.20999999999999999</v>
      </c>
      <c r="J33" s="151">
        <f>ROUND(((SUM(BE84:BE101))*I33),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1">
        <f>ROUND((SUM(BF84:BF101)),  2)</f>
        <v>0</v>
      </c>
      <c r="G34" s="42"/>
      <c r="H34" s="42"/>
      <c r="I34" s="152">
        <v>0.12</v>
      </c>
      <c r="J34" s="151">
        <f>ROUND(((SUM(BF84:BF101))*I34),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1">
        <f>ROUND((SUM(BG84:BG101)),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1">
        <f>ROUND((SUM(BH84:BH101)),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1">
        <f>ROUND((SUM(BI84:BI101)),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98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Oprava plochých střech na objektu galerie Masné krámy v Plzni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96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000 - VON - Vedlější a ostatní náklady stavby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Pražská 353/18, na pozemku 52</v>
      </c>
      <c r="G52" s="44"/>
      <c r="H52" s="44"/>
      <c r="I52" s="35" t="s">
        <v>24</v>
      </c>
      <c r="J52" s="76" t="str">
        <f>IF(J12="","",J12)</f>
        <v>14. 9. 2024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Západočeská Galerie v Plzni, Pražská 13, Plzeň</v>
      </c>
      <c r="G54" s="44"/>
      <c r="H54" s="44"/>
      <c r="I54" s="35" t="s">
        <v>38</v>
      </c>
      <c r="J54" s="40" t="str">
        <f>E21</f>
        <v>Ing.arch. Martin Kondr, J.J.Ryby 974/74, Plzeň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Eva Vopalecká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99</v>
      </c>
      <c r="D57" s="166"/>
      <c r="E57" s="166"/>
      <c r="F57" s="166"/>
      <c r="G57" s="166"/>
      <c r="H57" s="166"/>
      <c r="I57" s="166"/>
      <c r="J57" s="167" t="s">
        <v>100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79</v>
      </c>
      <c r="D59" s="44"/>
      <c r="E59" s="44"/>
      <c r="F59" s="44"/>
      <c r="G59" s="44"/>
      <c r="H59" s="44"/>
      <c r="I59" s="44"/>
      <c r="J59" s="106">
        <f>J84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101</v>
      </c>
    </row>
    <row r="60" s="9" customFormat="1" ht="24.96" customHeight="1">
      <c r="A60" s="9"/>
      <c r="B60" s="169"/>
      <c r="C60" s="170"/>
      <c r="D60" s="171" t="s">
        <v>102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103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104</v>
      </c>
      <c r="E62" s="178"/>
      <c r="F62" s="178"/>
      <c r="G62" s="178"/>
      <c r="H62" s="178"/>
      <c r="I62" s="178"/>
      <c r="J62" s="179">
        <f>J89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105</v>
      </c>
      <c r="E63" s="178"/>
      <c r="F63" s="178"/>
      <c r="G63" s="178"/>
      <c r="H63" s="178"/>
      <c r="I63" s="178"/>
      <c r="J63" s="179">
        <f>J94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106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107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164" t="str">
        <f>E7</f>
        <v>Oprava plochých střech na objektu galerie Masné krámy v Plzni</v>
      </c>
      <c r="F74" s="35"/>
      <c r="G74" s="35"/>
      <c r="H74" s="35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96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73" t="str">
        <f>E9</f>
        <v>000 - VON - Vedlější a ostatní náklady stavby</v>
      </c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22</v>
      </c>
      <c r="D78" s="44"/>
      <c r="E78" s="44"/>
      <c r="F78" s="30" t="str">
        <f>F12</f>
        <v>Plzeň, Pražská 353/18, na pozemku 52</v>
      </c>
      <c r="G78" s="44"/>
      <c r="H78" s="44"/>
      <c r="I78" s="35" t="s">
        <v>24</v>
      </c>
      <c r="J78" s="76" t="str">
        <f>IF(J12="","",J12)</f>
        <v>14. 9. 2024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40.05" customHeight="1">
      <c r="A80" s="42"/>
      <c r="B80" s="43"/>
      <c r="C80" s="35" t="s">
        <v>30</v>
      </c>
      <c r="D80" s="44"/>
      <c r="E80" s="44"/>
      <c r="F80" s="30" t="str">
        <f>E15</f>
        <v>Západočeská Galerie v Plzni, Pražská 13, Plzeň</v>
      </c>
      <c r="G80" s="44"/>
      <c r="H80" s="44"/>
      <c r="I80" s="35" t="s">
        <v>38</v>
      </c>
      <c r="J80" s="40" t="str">
        <f>E21</f>
        <v>Ing.arch. Martin Kondr, J.J.Ryby 974/74, Plzeň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5.15" customHeight="1">
      <c r="A81" s="42"/>
      <c r="B81" s="43"/>
      <c r="C81" s="35" t="s">
        <v>36</v>
      </c>
      <c r="D81" s="44"/>
      <c r="E81" s="44"/>
      <c r="F81" s="30" t="str">
        <f>IF(E18="","",E18)</f>
        <v>Vyplň údaj</v>
      </c>
      <c r="G81" s="44"/>
      <c r="H81" s="44"/>
      <c r="I81" s="35" t="s">
        <v>42</v>
      </c>
      <c r="J81" s="40" t="str">
        <f>E24</f>
        <v>Eva Vopalecká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0.32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1" customFormat="1" ht="29.28" customHeight="1">
      <c r="A83" s="181"/>
      <c r="B83" s="182"/>
      <c r="C83" s="183" t="s">
        <v>108</v>
      </c>
      <c r="D83" s="184" t="s">
        <v>66</v>
      </c>
      <c r="E83" s="184" t="s">
        <v>62</v>
      </c>
      <c r="F83" s="184" t="s">
        <v>63</v>
      </c>
      <c r="G83" s="184" t="s">
        <v>109</v>
      </c>
      <c r="H83" s="184" t="s">
        <v>110</v>
      </c>
      <c r="I83" s="184" t="s">
        <v>111</v>
      </c>
      <c r="J83" s="184" t="s">
        <v>100</v>
      </c>
      <c r="K83" s="185" t="s">
        <v>112</v>
      </c>
      <c r="L83" s="186"/>
      <c r="M83" s="96" t="s">
        <v>35</v>
      </c>
      <c r="N83" s="97" t="s">
        <v>51</v>
      </c>
      <c r="O83" s="97" t="s">
        <v>113</v>
      </c>
      <c r="P83" s="97" t="s">
        <v>114</v>
      </c>
      <c r="Q83" s="97" t="s">
        <v>115</v>
      </c>
      <c r="R83" s="97" t="s">
        <v>116</v>
      </c>
      <c r="S83" s="97" t="s">
        <v>117</v>
      </c>
      <c r="T83" s="98" t="s">
        <v>118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2"/>
      <c r="B84" s="43"/>
      <c r="C84" s="103" t="s">
        <v>119</v>
      </c>
      <c r="D84" s="44"/>
      <c r="E84" s="44"/>
      <c r="F84" s="44"/>
      <c r="G84" s="44"/>
      <c r="H84" s="44"/>
      <c r="I84" s="44"/>
      <c r="J84" s="187">
        <f>BK84</f>
        <v>0</v>
      </c>
      <c r="K84" s="44"/>
      <c r="L84" s="48"/>
      <c r="M84" s="99"/>
      <c r="N84" s="188"/>
      <c r="O84" s="100"/>
      <c r="P84" s="189">
        <f>P85</f>
        <v>0</v>
      </c>
      <c r="Q84" s="100"/>
      <c r="R84" s="189">
        <f>R85</f>
        <v>0</v>
      </c>
      <c r="S84" s="100"/>
      <c r="T84" s="190">
        <f>T85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T84" s="20" t="s">
        <v>80</v>
      </c>
      <c r="AU84" s="20" t="s">
        <v>101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80</v>
      </c>
      <c r="E85" s="195" t="s">
        <v>120</v>
      </c>
      <c r="F85" s="195" t="s">
        <v>121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P86+P89+P94+P99</f>
        <v>0</v>
      </c>
      <c r="Q85" s="200"/>
      <c r="R85" s="201">
        <f>R86+R89+R94+R99</f>
        <v>0</v>
      </c>
      <c r="S85" s="200"/>
      <c r="T85" s="202">
        <f>T86+T89+T94+T99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122</v>
      </c>
      <c r="AT85" s="204" t="s">
        <v>80</v>
      </c>
      <c r="AU85" s="204" t="s">
        <v>81</v>
      </c>
      <c r="AY85" s="203" t="s">
        <v>123</v>
      </c>
      <c r="BK85" s="205">
        <f>BK86+BK89+BK94+BK99</f>
        <v>0</v>
      </c>
    </row>
    <row r="86" s="12" customFormat="1" ht="22.8" customHeight="1">
      <c r="A86" s="12"/>
      <c r="B86" s="192"/>
      <c r="C86" s="193"/>
      <c r="D86" s="194" t="s">
        <v>80</v>
      </c>
      <c r="E86" s="206" t="s">
        <v>124</v>
      </c>
      <c r="F86" s="206" t="s">
        <v>125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SUM(P87:P88)</f>
        <v>0</v>
      </c>
      <c r="Q86" s="200"/>
      <c r="R86" s="201">
        <f>SUM(R87:R88)</f>
        <v>0</v>
      </c>
      <c r="S86" s="200"/>
      <c r="T86" s="202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122</v>
      </c>
      <c r="AT86" s="204" t="s">
        <v>80</v>
      </c>
      <c r="AU86" s="204" t="s">
        <v>89</v>
      </c>
      <c r="AY86" s="203" t="s">
        <v>123</v>
      </c>
      <c r="BK86" s="205">
        <f>SUM(BK87:BK88)</f>
        <v>0</v>
      </c>
    </row>
    <row r="87" s="2" customFormat="1" ht="16.5" customHeight="1">
      <c r="A87" s="42"/>
      <c r="B87" s="43"/>
      <c r="C87" s="208" t="s">
        <v>89</v>
      </c>
      <c r="D87" s="208" t="s">
        <v>126</v>
      </c>
      <c r="E87" s="209" t="s">
        <v>127</v>
      </c>
      <c r="F87" s="210" t="s">
        <v>128</v>
      </c>
      <c r="G87" s="211" t="s">
        <v>129</v>
      </c>
      <c r="H87" s="212">
        <v>1</v>
      </c>
      <c r="I87" s="213"/>
      <c r="J87" s="214">
        <f>ROUND(I87*H87,2)</f>
        <v>0</v>
      </c>
      <c r="K87" s="210" t="s">
        <v>130</v>
      </c>
      <c r="L87" s="48"/>
      <c r="M87" s="215" t="s">
        <v>35</v>
      </c>
      <c r="N87" s="216" t="s">
        <v>52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19" t="s">
        <v>131</v>
      </c>
      <c r="AT87" s="219" t="s">
        <v>126</v>
      </c>
      <c r="AU87" s="219" t="s">
        <v>91</v>
      </c>
      <c r="AY87" s="20" t="s">
        <v>123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89</v>
      </c>
      <c r="BK87" s="220">
        <f>ROUND(I87*H87,2)</f>
        <v>0</v>
      </c>
      <c r="BL87" s="20" t="s">
        <v>131</v>
      </c>
      <c r="BM87" s="219" t="s">
        <v>132</v>
      </c>
    </row>
    <row r="88" s="2" customFormat="1">
      <c r="A88" s="42"/>
      <c r="B88" s="43"/>
      <c r="C88" s="44"/>
      <c r="D88" s="221" t="s">
        <v>133</v>
      </c>
      <c r="E88" s="44"/>
      <c r="F88" s="222" t="s">
        <v>134</v>
      </c>
      <c r="G88" s="44"/>
      <c r="H88" s="44"/>
      <c r="I88" s="223"/>
      <c r="J88" s="44"/>
      <c r="K88" s="44"/>
      <c r="L88" s="48"/>
      <c r="M88" s="224"/>
      <c r="N88" s="225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133</v>
      </c>
      <c r="AU88" s="20" t="s">
        <v>91</v>
      </c>
    </row>
    <row r="89" s="12" customFormat="1" ht="22.8" customHeight="1">
      <c r="A89" s="12"/>
      <c r="B89" s="192"/>
      <c r="C89" s="193"/>
      <c r="D89" s="194" t="s">
        <v>80</v>
      </c>
      <c r="E89" s="206" t="s">
        <v>135</v>
      </c>
      <c r="F89" s="206" t="s">
        <v>136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SUM(P90:P93)</f>
        <v>0</v>
      </c>
      <c r="Q89" s="200"/>
      <c r="R89" s="201">
        <f>SUM(R90:R93)</f>
        <v>0</v>
      </c>
      <c r="S89" s="200"/>
      <c r="T89" s="202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122</v>
      </c>
      <c r="AT89" s="204" t="s">
        <v>80</v>
      </c>
      <c r="AU89" s="204" t="s">
        <v>89</v>
      </c>
      <c r="AY89" s="203" t="s">
        <v>123</v>
      </c>
      <c r="BK89" s="205">
        <f>SUM(BK90:BK93)</f>
        <v>0</v>
      </c>
    </row>
    <row r="90" s="2" customFormat="1" ht="16.5" customHeight="1">
      <c r="A90" s="42"/>
      <c r="B90" s="43"/>
      <c r="C90" s="208" t="s">
        <v>91</v>
      </c>
      <c r="D90" s="208" t="s">
        <v>126</v>
      </c>
      <c r="E90" s="209" t="s">
        <v>137</v>
      </c>
      <c r="F90" s="210" t="s">
        <v>136</v>
      </c>
      <c r="G90" s="211" t="s">
        <v>129</v>
      </c>
      <c r="H90" s="212">
        <v>1</v>
      </c>
      <c r="I90" s="213"/>
      <c r="J90" s="214">
        <f>ROUND(I90*H90,2)</f>
        <v>0</v>
      </c>
      <c r="K90" s="210" t="s">
        <v>130</v>
      </c>
      <c r="L90" s="48"/>
      <c r="M90" s="215" t="s">
        <v>35</v>
      </c>
      <c r="N90" s="216" t="s">
        <v>52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19" t="s">
        <v>131</v>
      </c>
      <c r="AT90" s="219" t="s">
        <v>126</v>
      </c>
      <c r="AU90" s="219" t="s">
        <v>91</v>
      </c>
      <c r="AY90" s="20" t="s">
        <v>123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89</v>
      </c>
      <c r="BK90" s="220">
        <f>ROUND(I90*H90,2)</f>
        <v>0</v>
      </c>
      <c r="BL90" s="20" t="s">
        <v>131</v>
      </c>
      <c r="BM90" s="219" t="s">
        <v>138</v>
      </c>
    </row>
    <row r="91" s="2" customFormat="1">
      <c r="A91" s="42"/>
      <c r="B91" s="43"/>
      <c r="C91" s="44"/>
      <c r="D91" s="221" t="s">
        <v>133</v>
      </c>
      <c r="E91" s="44"/>
      <c r="F91" s="222" t="s">
        <v>139</v>
      </c>
      <c r="G91" s="44"/>
      <c r="H91" s="44"/>
      <c r="I91" s="223"/>
      <c r="J91" s="44"/>
      <c r="K91" s="44"/>
      <c r="L91" s="48"/>
      <c r="M91" s="224"/>
      <c r="N91" s="22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133</v>
      </c>
      <c r="AU91" s="20" t="s">
        <v>91</v>
      </c>
    </row>
    <row r="92" s="2" customFormat="1" ht="16.5" customHeight="1">
      <c r="A92" s="42"/>
      <c r="B92" s="43"/>
      <c r="C92" s="208" t="s">
        <v>140</v>
      </c>
      <c r="D92" s="208" t="s">
        <v>126</v>
      </c>
      <c r="E92" s="209" t="s">
        <v>141</v>
      </c>
      <c r="F92" s="210" t="s">
        <v>142</v>
      </c>
      <c r="G92" s="211" t="s">
        <v>129</v>
      </c>
      <c r="H92" s="212">
        <v>1</v>
      </c>
      <c r="I92" s="213"/>
      <c r="J92" s="214">
        <f>ROUND(I92*H92,2)</f>
        <v>0</v>
      </c>
      <c r="K92" s="210" t="s">
        <v>130</v>
      </c>
      <c r="L92" s="48"/>
      <c r="M92" s="215" t="s">
        <v>35</v>
      </c>
      <c r="N92" s="216" t="s">
        <v>52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19" t="s">
        <v>131</v>
      </c>
      <c r="AT92" s="219" t="s">
        <v>126</v>
      </c>
      <c r="AU92" s="219" t="s">
        <v>91</v>
      </c>
      <c r="AY92" s="20" t="s">
        <v>123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89</v>
      </c>
      <c r="BK92" s="220">
        <f>ROUND(I92*H92,2)</f>
        <v>0</v>
      </c>
      <c r="BL92" s="20" t="s">
        <v>131</v>
      </c>
      <c r="BM92" s="219" t="s">
        <v>143</v>
      </c>
    </row>
    <row r="93" s="2" customFormat="1">
      <c r="A93" s="42"/>
      <c r="B93" s="43"/>
      <c r="C93" s="44"/>
      <c r="D93" s="221" t="s">
        <v>133</v>
      </c>
      <c r="E93" s="44"/>
      <c r="F93" s="222" t="s">
        <v>144</v>
      </c>
      <c r="G93" s="44"/>
      <c r="H93" s="44"/>
      <c r="I93" s="223"/>
      <c r="J93" s="44"/>
      <c r="K93" s="44"/>
      <c r="L93" s="48"/>
      <c r="M93" s="224"/>
      <c r="N93" s="22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133</v>
      </c>
      <c r="AU93" s="20" t="s">
        <v>91</v>
      </c>
    </row>
    <row r="94" s="12" customFormat="1" ht="22.8" customHeight="1">
      <c r="A94" s="12"/>
      <c r="B94" s="192"/>
      <c r="C94" s="193"/>
      <c r="D94" s="194" t="s">
        <v>80</v>
      </c>
      <c r="E94" s="206" t="s">
        <v>145</v>
      </c>
      <c r="F94" s="206" t="s">
        <v>146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SUM(P95:P98)</f>
        <v>0</v>
      </c>
      <c r="Q94" s="200"/>
      <c r="R94" s="201">
        <f>SUM(R95:R98)</f>
        <v>0</v>
      </c>
      <c r="S94" s="200"/>
      <c r="T94" s="202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122</v>
      </c>
      <c r="AT94" s="204" t="s">
        <v>80</v>
      </c>
      <c r="AU94" s="204" t="s">
        <v>89</v>
      </c>
      <c r="AY94" s="203" t="s">
        <v>123</v>
      </c>
      <c r="BK94" s="205">
        <f>SUM(BK95:BK98)</f>
        <v>0</v>
      </c>
    </row>
    <row r="95" s="2" customFormat="1" ht="16.5" customHeight="1">
      <c r="A95" s="42"/>
      <c r="B95" s="43"/>
      <c r="C95" s="208" t="s">
        <v>147</v>
      </c>
      <c r="D95" s="208" t="s">
        <v>126</v>
      </c>
      <c r="E95" s="209" t="s">
        <v>148</v>
      </c>
      <c r="F95" s="210" t="s">
        <v>149</v>
      </c>
      <c r="G95" s="211" t="s">
        <v>129</v>
      </c>
      <c r="H95" s="212">
        <v>1</v>
      </c>
      <c r="I95" s="213"/>
      <c r="J95" s="214">
        <f>ROUND(I95*H95,2)</f>
        <v>0</v>
      </c>
      <c r="K95" s="210" t="s">
        <v>130</v>
      </c>
      <c r="L95" s="48"/>
      <c r="M95" s="215" t="s">
        <v>35</v>
      </c>
      <c r="N95" s="216" t="s">
        <v>52</v>
      </c>
      <c r="O95" s="88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19" t="s">
        <v>131</v>
      </c>
      <c r="AT95" s="219" t="s">
        <v>126</v>
      </c>
      <c r="AU95" s="219" t="s">
        <v>91</v>
      </c>
      <c r="AY95" s="20" t="s">
        <v>123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89</v>
      </c>
      <c r="BK95" s="220">
        <f>ROUND(I95*H95,2)</f>
        <v>0</v>
      </c>
      <c r="BL95" s="20" t="s">
        <v>131</v>
      </c>
      <c r="BM95" s="219" t="s">
        <v>150</v>
      </c>
    </row>
    <row r="96" s="2" customFormat="1">
      <c r="A96" s="42"/>
      <c r="B96" s="43"/>
      <c r="C96" s="44"/>
      <c r="D96" s="221" t="s">
        <v>133</v>
      </c>
      <c r="E96" s="44"/>
      <c r="F96" s="222" t="s">
        <v>151</v>
      </c>
      <c r="G96" s="44"/>
      <c r="H96" s="44"/>
      <c r="I96" s="223"/>
      <c r="J96" s="44"/>
      <c r="K96" s="44"/>
      <c r="L96" s="48"/>
      <c r="M96" s="224"/>
      <c r="N96" s="225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133</v>
      </c>
      <c r="AU96" s="20" t="s">
        <v>91</v>
      </c>
    </row>
    <row r="97" s="2" customFormat="1" ht="16.5" customHeight="1">
      <c r="A97" s="42"/>
      <c r="B97" s="43"/>
      <c r="C97" s="208" t="s">
        <v>122</v>
      </c>
      <c r="D97" s="208" t="s">
        <v>126</v>
      </c>
      <c r="E97" s="209" t="s">
        <v>152</v>
      </c>
      <c r="F97" s="210" t="s">
        <v>153</v>
      </c>
      <c r="G97" s="211" t="s">
        <v>129</v>
      </c>
      <c r="H97" s="212">
        <v>1</v>
      </c>
      <c r="I97" s="213"/>
      <c r="J97" s="214">
        <f>ROUND(I97*H97,2)</f>
        <v>0</v>
      </c>
      <c r="K97" s="210" t="s">
        <v>130</v>
      </c>
      <c r="L97" s="48"/>
      <c r="M97" s="215" t="s">
        <v>35</v>
      </c>
      <c r="N97" s="216" t="s">
        <v>52</v>
      </c>
      <c r="O97" s="88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19" t="s">
        <v>131</v>
      </c>
      <c r="AT97" s="219" t="s">
        <v>126</v>
      </c>
      <c r="AU97" s="219" t="s">
        <v>91</v>
      </c>
      <c r="AY97" s="20" t="s">
        <v>123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89</v>
      </c>
      <c r="BK97" s="220">
        <f>ROUND(I97*H97,2)</f>
        <v>0</v>
      </c>
      <c r="BL97" s="20" t="s">
        <v>131</v>
      </c>
      <c r="BM97" s="219" t="s">
        <v>154</v>
      </c>
    </row>
    <row r="98" s="2" customFormat="1">
      <c r="A98" s="42"/>
      <c r="B98" s="43"/>
      <c r="C98" s="44"/>
      <c r="D98" s="221" t="s">
        <v>133</v>
      </c>
      <c r="E98" s="44"/>
      <c r="F98" s="222" t="s">
        <v>155</v>
      </c>
      <c r="G98" s="44"/>
      <c r="H98" s="44"/>
      <c r="I98" s="223"/>
      <c r="J98" s="44"/>
      <c r="K98" s="44"/>
      <c r="L98" s="48"/>
      <c r="M98" s="224"/>
      <c r="N98" s="225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133</v>
      </c>
      <c r="AU98" s="20" t="s">
        <v>91</v>
      </c>
    </row>
    <row r="99" s="12" customFormat="1" ht="22.8" customHeight="1">
      <c r="A99" s="12"/>
      <c r="B99" s="192"/>
      <c r="C99" s="193"/>
      <c r="D99" s="194" t="s">
        <v>80</v>
      </c>
      <c r="E99" s="206" t="s">
        <v>156</v>
      </c>
      <c r="F99" s="206" t="s">
        <v>157</v>
      </c>
      <c r="G99" s="193"/>
      <c r="H99" s="193"/>
      <c r="I99" s="196"/>
      <c r="J99" s="207">
        <f>BK99</f>
        <v>0</v>
      </c>
      <c r="K99" s="193"/>
      <c r="L99" s="198"/>
      <c r="M99" s="199"/>
      <c r="N99" s="200"/>
      <c r="O99" s="200"/>
      <c r="P99" s="201">
        <f>SUM(P100:P101)</f>
        <v>0</v>
      </c>
      <c r="Q99" s="200"/>
      <c r="R99" s="201">
        <f>SUM(R100:R101)</f>
        <v>0</v>
      </c>
      <c r="S99" s="200"/>
      <c r="T99" s="202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122</v>
      </c>
      <c r="AT99" s="204" t="s">
        <v>80</v>
      </c>
      <c r="AU99" s="204" t="s">
        <v>89</v>
      </c>
      <c r="AY99" s="203" t="s">
        <v>123</v>
      </c>
      <c r="BK99" s="205">
        <f>SUM(BK100:BK101)</f>
        <v>0</v>
      </c>
    </row>
    <row r="100" s="2" customFormat="1" ht="16.5" customHeight="1">
      <c r="A100" s="42"/>
      <c r="B100" s="43"/>
      <c r="C100" s="208" t="s">
        <v>158</v>
      </c>
      <c r="D100" s="208" t="s">
        <v>126</v>
      </c>
      <c r="E100" s="209" t="s">
        <v>159</v>
      </c>
      <c r="F100" s="210" t="s">
        <v>160</v>
      </c>
      <c r="G100" s="211" t="s">
        <v>129</v>
      </c>
      <c r="H100" s="212">
        <v>1</v>
      </c>
      <c r="I100" s="213"/>
      <c r="J100" s="214">
        <f>ROUND(I100*H100,2)</f>
        <v>0</v>
      </c>
      <c r="K100" s="210" t="s">
        <v>130</v>
      </c>
      <c r="L100" s="48"/>
      <c r="M100" s="215" t="s">
        <v>35</v>
      </c>
      <c r="N100" s="216" t="s">
        <v>52</v>
      </c>
      <c r="O100" s="88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19" t="s">
        <v>131</v>
      </c>
      <c r="AT100" s="219" t="s">
        <v>126</v>
      </c>
      <c r="AU100" s="219" t="s">
        <v>91</v>
      </c>
      <c r="AY100" s="20" t="s">
        <v>123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89</v>
      </c>
      <c r="BK100" s="220">
        <f>ROUND(I100*H100,2)</f>
        <v>0</v>
      </c>
      <c r="BL100" s="20" t="s">
        <v>131</v>
      </c>
      <c r="BM100" s="219" t="s">
        <v>161</v>
      </c>
    </row>
    <row r="101" s="2" customFormat="1">
      <c r="A101" s="42"/>
      <c r="B101" s="43"/>
      <c r="C101" s="44"/>
      <c r="D101" s="221" t="s">
        <v>133</v>
      </c>
      <c r="E101" s="44"/>
      <c r="F101" s="222" t="s">
        <v>162</v>
      </c>
      <c r="G101" s="44"/>
      <c r="H101" s="44"/>
      <c r="I101" s="223"/>
      <c r="J101" s="44"/>
      <c r="K101" s="44"/>
      <c r="L101" s="48"/>
      <c r="M101" s="226"/>
      <c r="N101" s="227"/>
      <c r="O101" s="228"/>
      <c r="P101" s="228"/>
      <c r="Q101" s="228"/>
      <c r="R101" s="228"/>
      <c r="S101" s="228"/>
      <c r="T101" s="22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133</v>
      </c>
      <c r="AU101" s="20" t="s">
        <v>91</v>
      </c>
    </row>
    <row r="102" s="2" customFormat="1" ht="6.96" customHeight="1">
      <c r="A102" s="42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48"/>
      <c r="M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</sheetData>
  <sheetProtection sheet="1" autoFilter="0" formatColumns="0" formatRows="0" objects="1" scenarios="1" spinCount="100000" saltValue="SQW2rP/zIQfQt4D+iA6ozb/7Y+yq0l3KU6bmGmgJ6Te0EuaGH65bTwzJfYHgTaPjWfDhQsxBd3tetzWdI0d91g==" hashValue="fdg8DQPSuSHeH2FzRq2JxKtIc0V6fLOq8OZtImzcS5fBxeLlzRqtTbRHZoQ3jfGqjMctRL3ruShx6H5oJOdmbg==" algorithmName="SHA-512" password="CC35"/>
  <autoFilter ref="C83:K10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3254000"/>
    <hyperlink ref="F91" r:id="rId2" display="https://podminky.urs.cz/item/CS_URS_2024_02/030001000"/>
    <hyperlink ref="F93" r:id="rId3" display="https://podminky.urs.cz/item/CS_URS_2024_02/032503000"/>
    <hyperlink ref="F96" r:id="rId4" display="https://podminky.urs.cz/item/CS_URS_2024_02/045203000"/>
    <hyperlink ref="F98" r:id="rId5" display="https://podminky.urs.cz/item/CS_URS_2024_02/045303000"/>
    <hyperlink ref="F101" r:id="rId6" display="https://podminky.urs.cz/item/CS_URS_2024_02/073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95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Oprava plochých střech na objektu galerie Masné krámy v Plzni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96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163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35</v>
      </c>
      <c r="G11" s="42"/>
      <c r="H11" s="42"/>
      <c r="I11" s="136" t="s">
        <v>20</v>
      </c>
      <c r="J11" s="140" t="s">
        <v>35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14. 9. 2024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40</v>
      </c>
      <c r="F21" s="42"/>
      <c r="G21" s="42"/>
      <c r="H21" s="42"/>
      <c r="I21" s="136" t="s">
        <v>34</v>
      </c>
      <c r="J21" s="140" t="s">
        <v>35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42</v>
      </c>
      <c r="E23" s="42"/>
      <c r="F23" s="42"/>
      <c r="G23" s="42"/>
      <c r="H23" s="42"/>
      <c r="I23" s="136" t="s">
        <v>31</v>
      </c>
      <c r="J23" s="140" t="s">
        <v>43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35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47</v>
      </c>
      <c r="E30" s="42"/>
      <c r="F30" s="42"/>
      <c r="G30" s="42"/>
      <c r="H30" s="42"/>
      <c r="I30" s="42"/>
      <c r="J30" s="148">
        <f>ROUND(J100,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49</v>
      </c>
      <c r="G32" s="42"/>
      <c r="H32" s="42"/>
      <c r="I32" s="149" t="s">
        <v>48</v>
      </c>
      <c r="J32" s="149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51</v>
      </c>
      <c r="E33" s="136" t="s">
        <v>52</v>
      </c>
      <c r="F33" s="151">
        <f>ROUND((SUM(BE100:BE997)),  2)</f>
        <v>0</v>
      </c>
      <c r="G33" s="42"/>
      <c r="H33" s="42"/>
      <c r="I33" s="152">
        <v>0.20999999999999999</v>
      </c>
      <c r="J33" s="151">
        <f>ROUND(((SUM(BE100:BE997))*I33),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1">
        <f>ROUND((SUM(BF100:BF997)),  2)</f>
        <v>0</v>
      </c>
      <c r="G34" s="42"/>
      <c r="H34" s="42"/>
      <c r="I34" s="152">
        <v>0.12</v>
      </c>
      <c r="J34" s="151">
        <f>ROUND(((SUM(BF100:BF997))*I34),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1">
        <f>ROUND((SUM(BG100:BG997)),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1">
        <f>ROUND((SUM(BH100:BH997)),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1">
        <f>ROUND((SUM(BI100:BI997)),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98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Oprava plochých střech na objektu galerie Masné krámy v Plzni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96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D.1.1 - Architektonicko - stavební řešení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Plzeň, Pražská 353/18, na pozemku 52</v>
      </c>
      <c r="G52" s="44"/>
      <c r="H52" s="44"/>
      <c r="I52" s="35" t="s">
        <v>24</v>
      </c>
      <c r="J52" s="76" t="str">
        <f>IF(J12="","",J12)</f>
        <v>14. 9. 2024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40.05" customHeight="1">
      <c r="A54" s="42"/>
      <c r="B54" s="43"/>
      <c r="C54" s="35" t="s">
        <v>30</v>
      </c>
      <c r="D54" s="44"/>
      <c r="E54" s="44"/>
      <c r="F54" s="30" t="str">
        <f>E15</f>
        <v>Západočeská Galerie v Plzni, Pražská 13, Plzeň</v>
      </c>
      <c r="G54" s="44"/>
      <c r="H54" s="44"/>
      <c r="I54" s="35" t="s">
        <v>38</v>
      </c>
      <c r="J54" s="40" t="str">
        <f>E21</f>
        <v>Ing.arch. Martin Kondr, J.J.Ryby 974/74, Plzeň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42</v>
      </c>
      <c r="J55" s="40" t="str">
        <f>E24</f>
        <v>Eva Vopalecká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99</v>
      </c>
      <c r="D57" s="166"/>
      <c r="E57" s="166"/>
      <c r="F57" s="166"/>
      <c r="G57" s="166"/>
      <c r="H57" s="166"/>
      <c r="I57" s="166"/>
      <c r="J57" s="167" t="s">
        <v>100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79</v>
      </c>
      <c r="D59" s="44"/>
      <c r="E59" s="44"/>
      <c r="F59" s="44"/>
      <c r="G59" s="44"/>
      <c r="H59" s="44"/>
      <c r="I59" s="44"/>
      <c r="J59" s="106">
        <f>J100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101</v>
      </c>
    </row>
    <row r="60" s="9" customFormat="1" ht="24.96" customHeight="1">
      <c r="A60" s="9"/>
      <c r="B60" s="169"/>
      <c r="C60" s="170"/>
      <c r="D60" s="171" t="s">
        <v>164</v>
      </c>
      <c r="E60" s="172"/>
      <c r="F60" s="172"/>
      <c r="G60" s="172"/>
      <c r="H60" s="172"/>
      <c r="I60" s="172"/>
      <c r="J60" s="173">
        <f>J101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165</v>
      </c>
      <c r="E61" s="178"/>
      <c r="F61" s="178"/>
      <c r="G61" s="178"/>
      <c r="H61" s="178"/>
      <c r="I61" s="178"/>
      <c r="J61" s="179">
        <f>J102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166</v>
      </c>
      <c r="E62" s="178"/>
      <c r="F62" s="178"/>
      <c r="G62" s="178"/>
      <c r="H62" s="178"/>
      <c r="I62" s="178"/>
      <c r="J62" s="179">
        <f>J117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167</v>
      </c>
      <c r="E63" s="178"/>
      <c r="F63" s="178"/>
      <c r="G63" s="178"/>
      <c r="H63" s="178"/>
      <c r="I63" s="178"/>
      <c r="J63" s="179">
        <f>J163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168</v>
      </c>
      <c r="E64" s="178"/>
      <c r="F64" s="178"/>
      <c r="G64" s="178"/>
      <c r="H64" s="178"/>
      <c r="I64" s="178"/>
      <c r="J64" s="179">
        <f>J257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169</v>
      </c>
      <c r="E65" s="178"/>
      <c r="F65" s="178"/>
      <c r="G65" s="178"/>
      <c r="H65" s="178"/>
      <c r="I65" s="178"/>
      <c r="J65" s="179">
        <f>J286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170</v>
      </c>
      <c r="E66" s="172"/>
      <c r="F66" s="172"/>
      <c r="G66" s="172"/>
      <c r="H66" s="172"/>
      <c r="I66" s="172"/>
      <c r="J66" s="173">
        <f>J289</f>
        <v>0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5"/>
      <c r="C67" s="176"/>
      <c r="D67" s="177" t="s">
        <v>171</v>
      </c>
      <c r="E67" s="178"/>
      <c r="F67" s="178"/>
      <c r="G67" s="178"/>
      <c r="H67" s="178"/>
      <c r="I67" s="178"/>
      <c r="J67" s="179">
        <f>J290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172</v>
      </c>
      <c r="E68" s="178"/>
      <c r="F68" s="178"/>
      <c r="G68" s="178"/>
      <c r="H68" s="178"/>
      <c r="I68" s="178"/>
      <c r="J68" s="179">
        <f>J360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173</v>
      </c>
      <c r="E69" s="178"/>
      <c r="F69" s="178"/>
      <c r="G69" s="178"/>
      <c r="H69" s="178"/>
      <c r="I69" s="178"/>
      <c r="J69" s="179">
        <f>J600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174</v>
      </c>
      <c r="E70" s="178"/>
      <c r="F70" s="178"/>
      <c r="G70" s="178"/>
      <c r="H70" s="178"/>
      <c r="I70" s="178"/>
      <c r="J70" s="179">
        <f>J747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175</v>
      </c>
      <c r="E71" s="178"/>
      <c r="F71" s="178"/>
      <c r="G71" s="178"/>
      <c r="H71" s="178"/>
      <c r="I71" s="178"/>
      <c r="J71" s="179">
        <f>J768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176</v>
      </c>
      <c r="E72" s="178"/>
      <c r="F72" s="178"/>
      <c r="G72" s="178"/>
      <c r="H72" s="178"/>
      <c r="I72" s="178"/>
      <c r="J72" s="179">
        <f>J781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177</v>
      </c>
      <c r="E73" s="178"/>
      <c r="F73" s="178"/>
      <c r="G73" s="178"/>
      <c r="H73" s="178"/>
      <c r="I73" s="178"/>
      <c r="J73" s="179">
        <f>J828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178</v>
      </c>
      <c r="E74" s="178"/>
      <c r="F74" s="178"/>
      <c r="G74" s="178"/>
      <c r="H74" s="178"/>
      <c r="I74" s="178"/>
      <c r="J74" s="179">
        <f>J918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179</v>
      </c>
      <c r="E75" s="178"/>
      <c r="F75" s="178"/>
      <c r="G75" s="178"/>
      <c r="H75" s="178"/>
      <c r="I75" s="178"/>
      <c r="J75" s="179">
        <f>J925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180</v>
      </c>
      <c r="E76" s="178"/>
      <c r="F76" s="178"/>
      <c r="G76" s="178"/>
      <c r="H76" s="178"/>
      <c r="I76" s="178"/>
      <c r="J76" s="179">
        <f>J960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9"/>
      <c r="C77" s="170"/>
      <c r="D77" s="171" t="s">
        <v>181</v>
      </c>
      <c r="E77" s="172"/>
      <c r="F77" s="172"/>
      <c r="G77" s="172"/>
      <c r="H77" s="172"/>
      <c r="I77" s="172"/>
      <c r="J77" s="173">
        <f>J973</f>
        <v>0</v>
      </c>
      <c r="K77" s="170"/>
      <c r="L77" s="17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75"/>
      <c r="C78" s="176"/>
      <c r="D78" s="177" t="s">
        <v>182</v>
      </c>
      <c r="E78" s="178"/>
      <c r="F78" s="178"/>
      <c r="G78" s="178"/>
      <c r="H78" s="178"/>
      <c r="I78" s="178"/>
      <c r="J78" s="179">
        <f>J974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183</v>
      </c>
      <c r="E79" s="178"/>
      <c r="F79" s="178"/>
      <c r="G79" s="178"/>
      <c r="H79" s="178"/>
      <c r="I79" s="178"/>
      <c r="J79" s="179">
        <f>J982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9"/>
      <c r="C80" s="170"/>
      <c r="D80" s="171" t="s">
        <v>184</v>
      </c>
      <c r="E80" s="172"/>
      <c r="F80" s="172"/>
      <c r="G80" s="172"/>
      <c r="H80" s="172"/>
      <c r="I80" s="172"/>
      <c r="J80" s="173">
        <f>J985</f>
        <v>0</v>
      </c>
      <c r="K80" s="170"/>
      <c r="L80" s="174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6" s="2" customFormat="1" ht="6.96" customHeight="1">
      <c r="A86" s="42"/>
      <c r="B86" s="65"/>
      <c r="C86" s="66"/>
      <c r="D86" s="66"/>
      <c r="E86" s="66"/>
      <c r="F86" s="66"/>
      <c r="G86" s="66"/>
      <c r="H86" s="66"/>
      <c r="I86" s="66"/>
      <c r="J86" s="66"/>
      <c r="K86" s="66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24.96" customHeight="1">
      <c r="A87" s="42"/>
      <c r="B87" s="43"/>
      <c r="C87" s="26" t="s">
        <v>107</v>
      </c>
      <c r="D87" s="44"/>
      <c r="E87" s="44"/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5" t="s">
        <v>16</v>
      </c>
      <c r="D89" s="44"/>
      <c r="E89" s="44"/>
      <c r="F89" s="44"/>
      <c r="G89" s="44"/>
      <c r="H89" s="44"/>
      <c r="I89" s="44"/>
      <c r="J89" s="44"/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6.5" customHeight="1">
      <c r="A90" s="42"/>
      <c r="B90" s="43"/>
      <c r="C90" s="44"/>
      <c r="D90" s="44"/>
      <c r="E90" s="164" t="str">
        <f>E7</f>
        <v>Oprava plochých střech na objektu galerie Masné krámy v Plzni</v>
      </c>
      <c r="F90" s="35"/>
      <c r="G90" s="35"/>
      <c r="H90" s="35"/>
      <c r="I90" s="44"/>
      <c r="J90" s="44"/>
      <c r="K90" s="44"/>
      <c r="L90" s="13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5" t="s">
        <v>96</v>
      </c>
      <c r="D91" s="44"/>
      <c r="E91" s="44"/>
      <c r="F91" s="44"/>
      <c r="G91" s="44"/>
      <c r="H91" s="44"/>
      <c r="I91" s="44"/>
      <c r="J91" s="44"/>
      <c r="K91" s="44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6.5" customHeight="1">
      <c r="A92" s="42"/>
      <c r="B92" s="43"/>
      <c r="C92" s="44"/>
      <c r="D92" s="44"/>
      <c r="E92" s="73" t="str">
        <f>E9</f>
        <v>D.1.1 - Architektonicko - stavební řešení</v>
      </c>
      <c r="F92" s="44"/>
      <c r="G92" s="44"/>
      <c r="H92" s="44"/>
      <c r="I92" s="44"/>
      <c r="J92" s="44"/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5" t="s">
        <v>22</v>
      </c>
      <c r="D94" s="44"/>
      <c r="E94" s="44"/>
      <c r="F94" s="30" t="str">
        <f>F12</f>
        <v>Plzeň, Pražská 353/18, na pozemku 52</v>
      </c>
      <c r="G94" s="44"/>
      <c r="H94" s="44"/>
      <c r="I94" s="35" t="s">
        <v>24</v>
      </c>
      <c r="J94" s="76" t="str">
        <f>IF(J12="","",J12)</f>
        <v>14. 9. 2024</v>
      </c>
      <c r="K94" s="44"/>
      <c r="L94" s="13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3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40.05" customHeight="1">
      <c r="A96" s="42"/>
      <c r="B96" s="43"/>
      <c r="C96" s="35" t="s">
        <v>30</v>
      </c>
      <c r="D96" s="44"/>
      <c r="E96" s="44"/>
      <c r="F96" s="30" t="str">
        <f>E15</f>
        <v>Západočeská Galerie v Plzni, Pražská 13, Plzeň</v>
      </c>
      <c r="G96" s="44"/>
      <c r="H96" s="44"/>
      <c r="I96" s="35" t="s">
        <v>38</v>
      </c>
      <c r="J96" s="40" t="str">
        <f>E21</f>
        <v>Ing.arch. Martin Kondr, J.J.Ryby 974/74, Plzeň</v>
      </c>
      <c r="K96" s="44"/>
      <c r="L96" s="13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5.15" customHeight="1">
      <c r="A97" s="42"/>
      <c r="B97" s="43"/>
      <c r="C97" s="35" t="s">
        <v>36</v>
      </c>
      <c r="D97" s="44"/>
      <c r="E97" s="44"/>
      <c r="F97" s="30" t="str">
        <f>IF(E18="","",E18)</f>
        <v>Vyplň údaj</v>
      </c>
      <c r="G97" s="44"/>
      <c r="H97" s="44"/>
      <c r="I97" s="35" t="s">
        <v>42</v>
      </c>
      <c r="J97" s="40" t="str">
        <f>E24</f>
        <v>Eva Vopalecká</v>
      </c>
      <c r="K97" s="44"/>
      <c r="L97" s="13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0.32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3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11" customFormat="1" ht="29.28" customHeight="1">
      <c r="A99" s="181"/>
      <c r="B99" s="182"/>
      <c r="C99" s="183" t="s">
        <v>108</v>
      </c>
      <c r="D99" s="184" t="s">
        <v>66</v>
      </c>
      <c r="E99" s="184" t="s">
        <v>62</v>
      </c>
      <c r="F99" s="184" t="s">
        <v>63</v>
      </c>
      <c r="G99" s="184" t="s">
        <v>109</v>
      </c>
      <c r="H99" s="184" t="s">
        <v>110</v>
      </c>
      <c r="I99" s="184" t="s">
        <v>111</v>
      </c>
      <c r="J99" s="184" t="s">
        <v>100</v>
      </c>
      <c r="K99" s="185" t="s">
        <v>112</v>
      </c>
      <c r="L99" s="186"/>
      <c r="M99" s="96" t="s">
        <v>35</v>
      </c>
      <c r="N99" s="97" t="s">
        <v>51</v>
      </c>
      <c r="O99" s="97" t="s">
        <v>113</v>
      </c>
      <c r="P99" s="97" t="s">
        <v>114</v>
      </c>
      <c r="Q99" s="97" t="s">
        <v>115</v>
      </c>
      <c r="R99" s="97" t="s">
        <v>116</v>
      </c>
      <c r="S99" s="97" t="s">
        <v>117</v>
      </c>
      <c r="T99" s="98" t="s">
        <v>118</v>
      </c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</row>
    <row r="100" s="2" customFormat="1" ht="22.8" customHeight="1">
      <c r="A100" s="42"/>
      <c r="B100" s="43"/>
      <c r="C100" s="103" t="s">
        <v>119</v>
      </c>
      <c r="D100" s="44"/>
      <c r="E100" s="44"/>
      <c r="F100" s="44"/>
      <c r="G100" s="44"/>
      <c r="H100" s="44"/>
      <c r="I100" s="44"/>
      <c r="J100" s="187">
        <f>BK100</f>
        <v>0</v>
      </c>
      <c r="K100" s="44"/>
      <c r="L100" s="48"/>
      <c r="M100" s="99"/>
      <c r="N100" s="188"/>
      <c r="O100" s="100"/>
      <c r="P100" s="189">
        <f>P101+P289+P973+P985</f>
        <v>0</v>
      </c>
      <c r="Q100" s="100"/>
      <c r="R100" s="189">
        <f>R101+R289+R973+R985</f>
        <v>18.948012291999998</v>
      </c>
      <c r="S100" s="100"/>
      <c r="T100" s="190">
        <f>T101+T289+T973+T985</f>
        <v>41.818781999999999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80</v>
      </c>
      <c r="AU100" s="20" t="s">
        <v>101</v>
      </c>
      <c r="BK100" s="191">
        <f>BK101+BK289+BK973+BK985</f>
        <v>0</v>
      </c>
    </row>
    <row r="101" s="12" customFormat="1" ht="25.92" customHeight="1">
      <c r="A101" s="12"/>
      <c r="B101" s="192"/>
      <c r="C101" s="193"/>
      <c r="D101" s="194" t="s">
        <v>80</v>
      </c>
      <c r="E101" s="195" t="s">
        <v>185</v>
      </c>
      <c r="F101" s="195" t="s">
        <v>186</v>
      </c>
      <c r="G101" s="193"/>
      <c r="H101" s="193"/>
      <c r="I101" s="196"/>
      <c r="J101" s="197">
        <f>BK101</f>
        <v>0</v>
      </c>
      <c r="K101" s="193"/>
      <c r="L101" s="198"/>
      <c r="M101" s="199"/>
      <c r="N101" s="200"/>
      <c r="O101" s="200"/>
      <c r="P101" s="201">
        <f>P102+P117+P163+P257+P286</f>
        <v>0</v>
      </c>
      <c r="Q101" s="200"/>
      <c r="R101" s="201">
        <f>R102+R117+R163+R257+R286</f>
        <v>2.52531098</v>
      </c>
      <c r="S101" s="200"/>
      <c r="T101" s="202">
        <f>T102+T117+T163+T257+T286</f>
        <v>14.315999999999999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89</v>
      </c>
      <c r="AT101" s="204" t="s">
        <v>80</v>
      </c>
      <c r="AU101" s="204" t="s">
        <v>81</v>
      </c>
      <c r="AY101" s="203" t="s">
        <v>123</v>
      </c>
      <c r="BK101" s="205">
        <f>BK102+BK117+BK163+BK257+BK286</f>
        <v>0</v>
      </c>
    </row>
    <row r="102" s="12" customFormat="1" ht="22.8" customHeight="1">
      <c r="A102" s="12"/>
      <c r="B102" s="192"/>
      <c r="C102" s="193"/>
      <c r="D102" s="194" t="s">
        <v>80</v>
      </c>
      <c r="E102" s="206" t="s">
        <v>147</v>
      </c>
      <c r="F102" s="206" t="s">
        <v>187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SUM(P103:P116)</f>
        <v>0</v>
      </c>
      <c r="Q102" s="200"/>
      <c r="R102" s="201">
        <f>SUM(R103:R116)</f>
        <v>1.8943760000000001</v>
      </c>
      <c r="S102" s="200"/>
      <c r="T102" s="202">
        <f>SUM(T103:T116)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89</v>
      </c>
      <c r="AT102" s="204" t="s">
        <v>80</v>
      </c>
      <c r="AU102" s="204" t="s">
        <v>89</v>
      </c>
      <c r="AY102" s="203" t="s">
        <v>123</v>
      </c>
      <c r="BK102" s="205">
        <f>SUM(BK103:BK116)</f>
        <v>0</v>
      </c>
    </row>
    <row r="103" s="2" customFormat="1" ht="21.75" customHeight="1">
      <c r="A103" s="42"/>
      <c r="B103" s="43"/>
      <c r="C103" s="208" t="s">
        <v>89</v>
      </c>
      <c r="D103" s="208" t="s">
        <v>126</v>
      </c>
      <c r="E103" s="209" t="s">
        <v>188</v>
      </c>
      <c r="F103" s="210" t="s">
        <v>189</v>
      </c>
      <c r="G103" s="211" t="s">
        <v>190</v>
      </c>
      <c r="H103" s="212">
        <v>152</v>
      </c>
      <c r="I103" s="213"/>
      <c r="J103" s="214">
        <f>ROUND(I103*H103,2)</f>
        <v>0</v>
      </c>
      <c r="K103" s="210" t="s">
        <v>130</v>
      </c>
      <c r="L103" s="48"/>
      <c r="M103" s="215" t="s">
        <v>35</v>
      </c>
      <c r="N103" s="216" t="s">
        <v>52</v>
      </c>
      <c r="O103" s="88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147</v>
      </c>
      <c r="AT103" s="219" t="s">
        <v>126</v>
      </c>
      <c r="AU103" s="219" t="s">
        <v>91</v>
      </c>
      <c r="AY103" s="20" t="s">
        <v>123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89</v>
      </c>
      <c r="BK103" s="220">
        <f>ROUND(I103*H103,2)</f>
        <v>0</v>
      </c>
      <c r="BL103" s="20" t="s">
        <v>147</v>
      </c>
      <c r="BM103" s="219" t="s">
        <v>191</v>
      </c>
    </row>
    <row r="104" s="2" customFormat="1">
      <c r="A104" s="42"/>
      <c r="B104" s="43"/>
      <c r="C104" s="44"/>
      <c r="D104" s="221" t="s">
        <v>133</v>
      </c>
      <c r="E104" s="44"/>
      <c r="F104" s="222" t="s">
        <v>192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133</v>
      </c>
      <c r="AU104" s="20" t="s">
        <v>91</v>
      </c>
    </row>
    <row r="105" s="13" customFormat="1">
      <c r="A105" s="13"/>
      <c r="B105" s="230"/>
      <c r="C105" s="231"/>
      <c r="D105" s="232" t="s">
        <v>193</v>
      </c>
      <c r="E105" s="233" t="s">
        <v>35</v>
      </c>
      <c r="F105" s="234" t="s">
        <v>194</v>
      </c>
      <c r="G105" s="231"/>
      <c r="H105" s="233" t="s">
        <v>35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193</v>
      </c>
      <c r="AU105" s="240" t="s">
        <v>91</v>
      </c>
      <c r="AV105" s="13" t="s">
        <v>89</v>
      </c>
      <c r="AW105" s="13" t="s">
        <v>41</v>
      </c>
      <c r="AX105" s="13" t="s">
        <v>81</v>
      </c>
      <c r="AY105" s="240" t="s">
        <v>123</v>
      </c>
    </row>
    <row r="106" s="13" customFormat="1">
      <c r="A106" s="13"/>
      <c r="B106" s="230"/>
      <c r="C106" s="231"/>
      <c r="D106" s="232" t="s">
        <v>193</v>
      </c>
      <c r="E106" s="233" t="s">
        <v>35</v>
      </c>
      <c r="F106" s="234" t="s">
        <v>195</v>
      </c>
      <c r="G106" s="231"/>
      <c r="H106" s="233" t="s">
        <v>35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193</v>
      </c>
      <c r="AU106" s="240" t="s">
        <v>91</v>
      </c>
      <c r="AV106" s="13" t="s">
        <v>89</v>
      </c>
      <c r="AW106" s="13" t="s">
        <v>41</v>
      </c>
      <c r="AX106" s="13" t="s">
        <v>81</v>
      </c>
      <c r="AY106" s="240" t="s">
        <v>123</v>
      </c>
    </row>
    <row r="107" s="13" customFormat="1">
      <c r="A107" s="13"/>
      <c r="B107" s="230"/>
      <c r="C107" s="231"/>
      <c r="D107" s="232" t="s">
        <v>193</v>
      </c>
      <c r="E107" s="233" t="s">
        <v>35</v>
      </c>
      <c r="F107" s="234" t="s">
        <v>196</v>
      </c>
      <c r="G107" s="231"/>
      <c r="H107" s="233" t="s">
        <v>35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193</v>
      </c>
      <c r="AU107" s="240" t="s">
        <v>91</v>
      </c>
      <c r="AV107" s="13" t="s">
        <v>89</v>
      </c>
      <c r="AW107" s="13" t="s">
        <v>41</v>
      </c>
      <c r="AX107" s="13" t="s">
        <v>81</v>
      </c>
      <c r="AY107" s="240" t="s">
        <v>123</v>
      </c>
    </row>
    <row r="108" s="13" customFormat="1">
      <c r="A108" s="13"/>
      <c r="B108" s="230"/>
      <c r="C108" s="231"/>
      <c r="D108" s="232" t="s">
        <v>193</v>
      </c>
      <c r="E108" s="233" t="s">
        <v>35</v>
      </c>
      <c r="F108" s="234" t="s">
        <v>197</v>
      </c>
      <c r="G108" s="231"/>
      <c r="H108" s="233" t="s">
        <v>35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193</v>
      </c>
      <c r="AU108" s="240" t="s">
        <v>91</v>
      </c>
      <c r="AV108" s="13" t="s">
        <v>89</v>
      </c>
      <c r="AW108" s="13" t="s">
        <v>41</v>
      </c>
      <c r="AX108" s="13" t="s">
        <v>81</v>
      </c>
      <c r="AY108" s="240" t="s">
        <v>123</v>
      </c>
    </row>
    <row r="109" s="13" customFormat="1">
      <c r="A109" s="13"/>
      <c r="B109" s="230"/>
      <c r="C109" s="231"/>
      <c r="D109" s="232" t="s">
        <v>193</v>
      </c>
      <c r="E109" s="233" t="s">
        <v>35</v>
      </c>
      <c r="F109" s="234" t="s">
        <v>198</v>
      </c>
      <c r="G109" s="231"/>
      <c r="H109" s="233" t="s">
        <v>35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193</v>
      </c>
      <c r="AU109" s="240" t="s">
        <v>91</v>
      </c>
      <c r="AV109" s="13" t="s">
        <v>89</v>
      </c>
      <c r="AW109" s="13" t="s">
        <v>41</v>
      </c>
      <c r="AX109" s="13" t="s">
        <v>81</v>
      </c>
      <c r="AY109" s="240" t="s">
        <v>123</v>
      </c>
    </row>
    <row r="110" s="13" customFormat="1">
      <c r="A110" s="13"/>
      <c r="B110" s="230"/>
      <c r="C110" s="231"/>
      <c r="D110" s="232" t="s">
        <v>193</v>
      </c>
      <c r="E110" s="233" t="s">
        <v>35</v>
      </c>
      <c r="F110" s="234" t="s">
        <v>199</v>
      </c>
      <c r="G110" s="231"/>
      <c r="H110" s="233" t="s">
        <v>35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193</v>
      </c>
      <c r="AU110" s="240" t="s">
        <v>91</v>
      </c>
      <c r="AV110" s="13" t="s">
        <v>89</v>
      </c>
      <c r="AW110" s="13" t="s">
        <v>41</v>
      </c>
      <c r="AX110" s="13" t="s">
        <v>81</v>
      </c>
      <c r="AY110" s="240" t="s">
        <v>123</v>
      </c>
    </row>
    <row r="111" s="13" customFormat="1">
      <c r="A111" s="13"/>
      <c r="B111" s="230"/>
      <c r="C111" s="231"/>
      <c r="D111" s="232" t="s">
        <v>193</v>
      </c>
      <c r="E111" s="233" t="s">
        <v>35</v>
      </c>
      <c r="F111" s="234" t="s">
        <v>200</v>
      </c>
      <c r="G111" s="231"/>
      <c r="H111" s="233" t="s">
        <v>35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193</v>
      </c>
      <c r="AU111" s="240" t="s">
        <v>91</v>
      </c>
      <c r="AV111" s="13" t="s">
        <v>89</v>
      </c>
      <c r="AW111" s="13" t="s">
        <v>41</v>
      </c>
      <c r="AX111" s="13" t="s">
        <v>81</v>
      </c>
      <c r="AY111" s="240" t="s">
        <v>123</v>
      </c>
    </row>
    <row r="112" s="13" customFormat="1">
      <c r="A112" s="13"/>
      <c r="B112" s="230"/>
      <c r="C112" s="231"/>
      <c r="D112" s="232" t="s">
        <v>193</v>
      </c>
      <c r="E112" s="233" t="s">
        <v>35</v>
      </c>
      <c r="F112" s="234" t="s">
        <v>198</v>
      </c>
      <c r="G112" s="231"/>
      <c r="H112" s="233" t="s">
        <v>35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193</v>
      </c>
      <c r="AU112" s="240" t="s">
        <v>91</v>
      </c>
      <c r="AV112" s="13" t="s">
        <v>89</v>
      </c>
      <c r="AW112" s="13" t="s">
        <v>41</v>
      </c>
      <c r="AX112" s="13" t="s">
        <v>81</v>
      </c>
      <c r="AY112" s="240" t="s">
        <v>123</v>
      </c>
    </row>
    <row r="113" s="14" customFormat="1">
      <c r="A113" s="14"/>
      <c r="B113" s="241"/>
      <c r="C113" s="242"/>
      <c r="D113" s="232" t="s">
        <v>193</v>
      </c>
      <c r="E113" s="243" t="s">
        <v>35</v>
      </c>
      <c r="F113" s="244" t="s">
        <v>201</v>
      </c>
      <c r="G113" s="242"/>
      <c r="H113" s="245">
        <v>152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193</v>
      </c>
      <c r="AU113" s="251" t="s">
        <v>91</v>
      </c>
      <c r="AV113" s="14" t="s">
        <v>91</v>
      </c>
      <c r="AW113" s="14" t="s">
        <v>41</v>
      </c>
      <c r="AX113" s="14" t="s">
        <v>81</v>
      </c>
      <c r="AY113" s="251" t="s">
        <v>123</v>
      </c>
    </row>
    <row r="114" s="15" customFormat="1">
      <c r="A114" s="15"/>
      <c r="B114" s="252"/>
      <c r="C114" s="253"/>
      <c r="D114" s="232" t="s">
        <v>193</v>
      </c>
      <c r="E114" s="254" t="s">
        <v>35</v>
      </c>
      <c r="F114" s="255" t="s">
        <v>202</v>
      </c>
      <c r="G114" s="253"/>
      <c r="H114" s="256">
        <v>152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2" t="s">
        <v>193</v>
      </c>
      <c r="AU114" s="262" t="s">
        <v>91</v>
      </c>
      <c r="AV114" s="15" t="s">
        <v>147</v>
      </c>
      <c r="AW114" s="15" t="s">
        <v>41</v>
      </c>
      <c r="AX114" s="15" t="s">
        <v>89</v>
      </c>
      <c r="AY114" s="262" t="s">
        <v>123</v>
      </c>
    </row>
    <row r="115" s="2" customFormat="1" ht="24.15" customHeight="1">
      <c r="A115" s="42"/>
      <c r="B115" s="43"/>
      <c r="C115" s="263" t="s">
        <v>91</v>
      </c>
      <c r="D115" s="263" t="s">
        <v>203</v>
      </c>
      <c r="E115" s="264" t="s">
        <v>204</v>
      </c>
      <c r="F115" s="265" t="s">
        <v>205</v>
      </c>
      <c r="G115" s="266" t="s">
        <v>190</v>
      </c>
      <c r="H115" s="267">
        <v>156.56</v>
      </c>
      <c r="I115" s="268"/>
      <c r="J115" s="269">
        <f>ROUND(I115*H115,2)</f>
        <v>0</v>
      </c>
      <c r="K115" s="265" t="s">
        <v>130</v>
      </c>
      <c r="L115" s="270"/>
      <c r="M115" s="271" t="s">
        <v>35</v>
      </c>
      <c r="N115" s="272" t="s">
        <v>52</v>
      </c>
      <c r="O115" s="88"/>
      <c r="P115" s="217">
        <f>O115*H115</f>
        <v>0</v>
      </c>
      <c r="Q115" s="217">
        <v>0.0121</v>
      </c>
      <c r="R115" s="217">
        <f>Q115*H115</f>
        <v>1.8943760000000001</v>
      </c>
      <c r="S115" s="217">
        <v>0</v>
      </c>
      <c r="T115" s="21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19" t="s">
        <v>206</v>
      </c>
      <c r="AT115" s="219" t="s">
        <v>203</v>
      </c>
      <c r="AU115" s="219" t="s">
        <v>91</v>
      </c>
      <c r="AY115" s="20" t="s">
        <v>123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89</v>
      </c>
      <c r="BK115" s="220">
        <f>ROUND(I115*H115,2)</f>
        <v>0</v>
      </c>
      <c r="BL115" s="20" t="s">
        <v>147</v>
      </c>
      <c r="BM115" s="219" t="s">
        <v>207</v>
      </c>
    </row>
    <row r="116" s="14" customFormat="1">
      <c r="A116" s="14"/>
      <c r="B116" s="241"/>
      <c r="C116" s="242"/>
      <c r="D116" s="232" t="s">
        <v>193</v>
      </c>
      <c r="E116" s="242"/>
      <c r="F116" s="244" t="s">
        <v>208</v>
      </c>
      <c r="G116" s="242"/>
      <c r="H116" s="245">
        <v>156.56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193</v>
      </c>
      <c r="AU116" s="251" t="s">
        <v>91</v>
      </c>
      <c r="AV116" s="14" t="s">
        <v>91</v>
      </c>
      <c r="AW116" s="14" t="s">
        <v>4</v>
      </c>
      <c r="AX116" s="14" t="s">
        <v>89</v>
      </c>
      <c r="AY116" s="251" t="s">
        <v>123</v>
      </c>
    </row>
    <row r="117" s="12" customFormat="1" ht="22.8" customHeight="1">
      <c r="A117" s="12"/>
      <c r="B117" s="192"/>
      <c r="C117" s="193"/>
      <c r="D117" s="194" t="s">
        <v>80</v>
      </c>
      <c r="E117" s="206" t="s">
        <v>158</v>
      </c>
      <c r="F117" s="206" t="s">
        <v>209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SUM(P118:P162)</f>
        <v>0</v>
      </c>
      <c r="Q117" s="200"/>
      <c r="R117" s="201">
        <f>SUM(R118:R162)</f>
        <v>0.60402498000000004</v>
      </c>
      <c r="S117" s="200"/>
      <c r="T117" s="202">
        <f>SUM(T118:T162)</f>
        <v>0.47999999999999998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89</v>
      </c>
      <c r="AT117" s="204" t="s">
        <v>80</v>
      </c>
      <c r="AU117" s="204" t="s">
        <v>89</v>
      </c>
      <c r="AY117" s="203" t="s">
        <v>123</v>
      </c>
      <c r="BK117" s="205">
        <f>SUM(BK118:BK162)</f>
        <v>0</v>
      </c>
    </row>
    <row r="118" s="2" customFormat="1" ht="24.15" customHeight="1">
      <c r="A118" s="42"/>
      <c r="B118" s="43"/>
      <c r="C118" s="208" t="s">
        <v>140</v>
      </c>
      <c r="D118" s="208" t="s">
        <v>126</v>
      </c>
      <c r="E118" s="209" t="s">
        <v>210</v>
      </c>
      <c r="F118" s="210" t="s">
        <v>211</v>
      </c>
      <c r="G118" s="211" t="s">
        <v>190</v>
      </c>
      <c r="H118" s="212">
        <v>24</v>
      </c>
      <c r="I118" s="213"/>
      <c r="J118" s="214">
        <f>ROUND(I118*H118,2)</f>
        <v>0</v>
      </c>
      <c r="K118" s="210" t="s">
        <v>130</v>
      </c>
      <c r="L118" s="48"/>
      <c r="M118" s="215" t="s">
        <v>35</v>
      </c>
      <c r="N118" s="216" t="s">
        <v>52</v>
      </c>
      <c r="O118" s="88"/>
      <c r="P118" s="217">
        <f>O118*H118</f>
        <v>0</v>
      </c>
      <c r="Q118" s="217">
        <v>0.020930000000000001</v>
      </c>
      <c r="R118" s="217">
        <f>Q118*H118</f>
        <v>0.50231999999999999</v>
      </c>
      <c r="S118" s="217">
        <v>0.02</v>
      </c>
      <c r="T118" s="218">
        <f>S118*H118</f>
        <v>0.47999999999999998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19" t="s">
        <v>147</v>
      </c>
      <c r="AT118" s="219" t="s">
        <v>126</v>
      </c>
      <c r="AU118" s="219" t="s">
        <v>91</v>
      </c>
      <c r="AY118" s="20" t="s">
        <v>123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89</v>
      </c>
      <c r="BK118" s="220">
        <f>ROUND(I118*H118,2)</f>
        <v>0</v>
      </c>
      <c r="BL118" s="20" t="s">
        <v>147</v>
      </c>
      <c r="BM118" s="219" t="s">
        <v>212</v>
      </c>
    </row>
    <row r="119" s="2" customFormat="1">
      <c r="A119" s="42"/>
      <c r="B119" s="43"/>
      <c r="C119" s="44"/>
      <c r="D119" s="221" t="s">
        <v>133</v>
      </c>
      <c r="E119" s="44"/>
      <c r="F119" s="222" t="s">
        <v>213</v>
      </c>
      <c r="G119" s="44"/>
      <c r="H119" s="44"/>
      <c r="I119" s="223"/>
      <c r="J119" s="44"/>
      <c r="K119" s="44"/>
      <c r="L119" s="48"/>
      <c r="M119" s="224"/>
      <c r="N119" s="225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133</v>
      </c>
      <c r="AU119" s="20" t="s">
        <v>91</v>
      </c>
    </row>
    <row r="120" s="2" customFormat="1">
      <c r="A120" s="42"/>
      <c r="B120" s="43"/>
      <c r="C120" s="44"/>
      <c r="D120" s="232" t="s">
        <v>214</v>
      </c>
      <c r="E120" s="44"/>
      <c r="F120" s="273" t="s">
        <v>215</v>
      </c>
      <c r="G120" s="44"/>
      <c r="H120" s="44"/>
      <c r="I120" s="223"/>
      <c r="J120" s="44"/>
      <c r="K120" s="44"/>
      <c r="L120" s="48"/>
      <c r="M120" s="224"/>
      <c r="N120" s="22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214</v>
      </c>
      <c r="AU120" s="20" t="s">
        <v>91</v>
      </c>
    </row>
    <row r="121" s="13" customFormat="1">
      <c r="A121" s="13"/>
      <c r="B121" s="230"/>
      <c r="C121" s="231"/>
      <c r="D121" s="232" t="s">
        <v>193</v>
      </c>
      <c r="E121" s="233" t="s">
        <v>35</v>
      </c>
      <c r="F121" s="234" t="s">
        <v>216</v>
      </c>
      <c r="G121" s="231"/>
      <c r="H121" s="233" t="s">
        <v>35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193</v>
      </c>
      <c r="AU121" s="240" t="s">
        <v>91</v>
      </c>
      <c r="AV121" s="13" t="s">
        <v>89</v>
      </c>
      <c r="AW121" s="13" t="s">
        <v>41</v>
      </c>
      <c r="AX121" s="13" t="s">
        <v>81</v>
      </c>
      <c r="AY121" s="240" t="s">
        <v>123</v>
      </c>
    </row>
    <row r="122" s="13" customFormat="1">
      <c r="A122" s="13"/>
      <c r="B122" s="230"/>
      <c r="C122" s="231"/>
      <c r="D122" s="232" t="s">
        <v>193</v>
      </c>
      <c r="E122" s="233" t="s">
        <v>35</v>
      </c>
      <c r="F122" s="234" t="s">
        <v>217</v>
      </c>
      <c r="G122" s="231"/>
      <c r="H122" s="233" t="s">
        <v>35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193</v>
      </c>
      <c r="AU122" s="240" t="s">
        <v>91</v>
      </c>
      <c r="AV122" s="13" t="s">
        <v>89</v>
      </c>
      <c r="AW122" s="13" t="s">
        <v>41</v>
      </c>
      <c r="AX122" s="13" t="s">
        <v>81</v>
      </c>
      <c r="AY122" s="240" t="s">
        <v>123</v>
      </c>
    </row>
    <row r="123" s="14" customFormat="1">
      <c r="A123" s="14"/>
      <c r="B123" s="241"/>
      <c r="C123" s="242"/>
      <c r="D123" s="232" t="s">
        <v>193</v>
      </c>
      <c r="E123" s="243" t="s">
        <v>35</v>
      </c>
      <c r="F123" s="244" t="s">
        <v>218</v>
      </c>
      <c r="G123" s="242"/>
      <c r="H123" s="245">
        <v>15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193</v>
      </c>
      <c r="AU123" s="251" t="s">
        <v>91</v>
      </c>
      <c r="AV123" s="14" t="s">
        <v>91</v>
      </c>
      <c r="AW123" s="14" t="s">
        <v>41</v>
      </c>
      <c r="AX123" s="14" t="s">
        <v>81</v>
      </c>
      <c r="AY123" s="251" t="s">
        <v>123</v>
      </c>
    </row>
    <row r="124" s="13" customFormat="1">
      <c r="A124" s="13"/>
      <c r="B124" s="230"/>
      <c r="C124" s="231"/>
      <c r="D124" s="232" t="s">
        <v>193</v>
      </c>
      <c r="E124" s="233" t="s">
        <v>35</v>
      </c>
      <c r="F124" s="234" t="s">
        <v>219</v>
      </c>
      <c r="G124" s="231"/>
      <c r="H124" s="233" t="s">
        <v>35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193</v>
      </c>
      <c r="AU124" s="240" t="s">
        <v>91</v>
      </c>
      <c r="AV124" s="13" t="s">
        <v>89</v>
      </c>
      <c r="AW124" s="13" t="s">
        <v>41</v>
      </c>
      <c r="AX124" s="13" t="s">
        <v>81</v>
      </c>
      <c r="AY124" s="240" t="s">
        <v>123</v>
      </c>
    </row>
    <row r="125" s="13" customFormat="1">
      <c r="A125" s="13"/>
      <c r="B125" s="230"/>
      <c r="C125" s="231"/>
      <c r="D125" s="232" t="s">
        <v>193</v>
      </c>
      <c r="E125" s="233" t="s">
        <v>35</v>
      </c>
      <c r="F125" s="234" t="s">
        <v>220</v>
      </c>
      <c r="G125" s="231"/>
      <c r="H125" s="233" t="s">
        <v>35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193</v>
      </c>
      <c r="AU125" s="240" t="s">
        <v>91</v>
      </c>
      <c r="AV125" s="13" t="s">
        <v>89</v>
      </c>
      <c r="AW125" s="13" t="s">
        <v>41</v>
      </c>
      <c r="AX125" s="13" t="s">
        <v>81</v>
      </c>
      <c r="AY125" s="240" t="s">
        <v>123</v>
      </c>
    </row>
    <row r="126" s="13" customFormat="1">
      <c r="A126" s="13"/>
      <c r="B126" s="230"/>
      <c r="C126" s="231"/>
      <c r="D126" s="232" t="s">
        <v>193</v>
      </c>
      <c r="E126" s="233" t="s">
        <v>35</v>
      </c>
      <c r="F126" s="234" t="s">
        <v>221</v>
      </c>
      <c r="G126" s="231"/>
      <c r="H126" s="233" t="s">
        <v>35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193</v>
      </c>
      <c r="AU126" s="240" t="s">
        <v>91</v>
      </c>
      <c r="AV126" s="13" t="s">
        <v>89</v>
      </c>
      <c r="AW126" s="13" t="s">
        <v>41</v>
      </c>
      <c r="AX126" s="13" t="s">
        <v>81</v>
      </c>
      <c r="AY126" s="240" t="s">
        <v>123</v>
      </c>
    </row>
    <row r="127" s="14" customFormat="1">
      <c r="A127" s="14"/>
      <c r="B127" s="241"/>
      <c r="C127" s="242"/>
      <c r="D127" s="232" t="s">
        <v>193</v>
      </c>
      <c r="E127" s="243" t="s">
        <v>35</v>
      </c>
      <c r="F127" s="244" t="s">
        <v>222</v>
      </c>
      <c r="G127" s="242"/>
      <c r="H127" s="245">
        <v>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193</v>
      </c>
      <c r="AU127" s="251" t="s">
        <v>91</v>
      </c>
      <c r="AV127" s="14" t="s">
        <v>91</v>
      </c>
      <c r="AW127" s="14" t="s">
        <v>41</v>
      </c>
      <c r="AX127" s="14" t="s">
        <v>81</v>
      </c>
      <c r="AY127" s="251" t="s">
        <v>123</v>
      </c>
    </row>
    <row r="128" s="15" customFormat="1">
      <c r="A128" s="15"/>
      <c r="B128" s="252"/>
      <c r="C128" s="253"/>
      <c r="D128" s="232" t="s">
        <v>193</v>
      </c>
      <c r="E128" s="254" t="s">
        <v>35</v>
      </c>
      <c r="F128" s="255" t="s">
        <v>202</v>
      </c>
      <c r="G128" s="253"/>
      <c r="H128" s="256">
        <v>24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2" t="s">
        <v>193</v>
      </c>
      <c r="AU128" s="262" t="s">
        <v>91</v>
      </c>
      <c r="AV128" s="15" t="s">
        <v>147</v>
      </c>
      <c r="AW128" s="15" t="s">
        <v>41</v>
      </c>
      <c r="AX128" s="15" t="s">
        <v>89</v>
      </c>
      <c r="AY128" s="262" t="s">
        <v>123</v>
      </c>
    </row>
    <row r="129" s="2" customFormat="1" ht="21.75" customHeight="1">
      <c r="A129" s="42"/>
      <c r="B129" s="43"/>
      <c r="C129" s="208" t="s">
        <v>147</v>
      </c>
      <c r="D129" s="208" t="s">
        <v>126</v>
      </c>
      <c r="E129" s="209" t="s">
        <v>223</v>
      </c>
      <c r="F129" s="210" t="s">
        <v>224</v>
      </c>
      <c r="G129" s="211" t="s">
        <v>225</v>
      </c>
      <c r="H129" s="212">
        <v>16.783000000000001</v>
      </c>
      <c r="I129" s="213"/>
      <c r="J129" s="214">
        <f>ROUND(I129*H129,2)</f>
        <v>0</v>
      </c>
      <c r="K129" s="210" t="s">
        <v>130</v>
      </c>
      <c r="L129" s="48"/>
      <c r="M129" s="215" t="s">
        <v>35</v>
      </c>
      <c r="N129" s="216" t="s">
        <v>52</v>
      </c>
      <c r="O129" s="88"/>
      <c r="P129" s="217">
        <f>O129*H129</f>
        <v>0</v>
      </c>
      <c r="Q129" s="217">
        <v>0.0060600000000000003</v>
      </c>
      <c r="R129" s="217">
        <f>Q129*H129</f>
        <v>0.10170498000000001</v>
      </c>
      <c r="S129" s="217">
        <v>0</v>
      </c>
      <c r="T129" s="21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19" t="s">
        <v>147</v>
      </c>
      <c r="AT129" s="219" t="s">
        <v>126</v>
      </c>
      <c r="AU129" s="219" t="s">
        <v>91</v>
      </c>
      <c r="AY129" s="20" t="s">
        <v>123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89</v>
      </c>
      <c r="BK129" s="220">
        <f>ROUND(I129*H129,2)</f>
        <v>0</v>
      </c>
      <c r="BL129" s="20" t="s">
        <v>147</v>
      </c>
      <c r="BM129" s="219" t="s">
        <v>226</v>
      </c>
    </row>
    <row r="130" s="2" customFormat="1">
      <c r="A130" s="42"/>
      <c r="B130" s="43"/>
      <c r="C130" s="44"/>
      <c r="D130" s="221" t="s">
        <v>133</v>
      </c>
      <c r="E130" s="44"/>
      <c r="F130" s="222" t="s">
        <v>227</v>
      </c>
      <c r="G130" s="44"/>
      <c r="H130" s="44"/>
      <c r="I130" s="223"/>
      <c r="J130" s="44"/>
      <c r="K130" s="44"/>
      <c r="L130" s="48"/>
      <c r="M130" s="224"/>
      <c r="N130" s="22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133</v>
      </c>
      <c r="AU130" s="20" t="s">
        <v>91</v>
      </c>
    </row>
    <row r="131" s="13" customFormat="1">
      <c r="A131" s="13"/>
      <c r="B131" s="230"/>
      <c r="C131" s="231"/>
      <c r="D131" s="232" t="s">
        <v>193</v>
      </c>
      <c r="E131" s="233" t="s">
        <v>35</v>
      </c>
      <c r="F131" s="234" t="s">
        <v>228</v>
      </c>
      <c r="G131" s="231"/>
      <c r="H131" s="233" t="s">
        <v>35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193</v>
      </c>
      <c r="AU131" s="240" t="s">
        <v>91</v>
      </c>
      <c r="AV131" s="13" t="s">
        <v>89</v>
      </c>
      <c r="AW131" s="13" t="s">
        <v>41</v>
      </c>
      <c r="AX131" s="13" t="s">
        <v>81</v>
      </c>
      <c r="AY131" s="240" t="s">
        <v>123</v>
      </c>
    </row>
    <row r="132" s="13" customFormat="1">
      <c r="A132" s="13"/>
      <c r="B132" s="230"/>
      <c r="C132" s="231"/>
      <c r="D132" s="232" t="s">
        <v>193</v>
      </c>
      <c r="E132" s="233" t="s">
        <v>35</v>
      </c>
      <c r="F132" s="234" t="s">
        <v>198</v>
      </c>
      <c r="G132" s="231"/>
      <c r="H132" s="233" t="s">
        <v>35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193</v>
      </c>
      <c r="AU132" s="240" t="s">
        <v>91</v>
      </c>
      <c r="AV132" s="13" t="s">
        <v>89</v>
      </c>
      <c r="AW132" s="13" t="s">
        <v>41</v>
      </c>
      <c r="AX132" s="13" t="s">
        <v>81</v>
      </c>
      <c r="AY132" s="240" t="s">
        <v>123</v>
      </c>
    </row>
    <row r="133" s="13" customFormat="1">
      <c r="A133" s="13"/>
      <c r="B133" s="230"/>
      <c r="C133" s="231"/>
      <c r="D133" s="232" t="s">
        <v>193</v>
      </c>
      <c r="E133" s="233" t="s">
        <v>35</v>
      </c>
      <c r="F133" s="234" t="s">
        <v>229</v>
      </c>
      <c r="G133" s="231"/>
      <c r="H133" s="233" t="s">
        <v>35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193</v>
      </c>
      <c r="AU133" s="240" t="s">
        <v>91</v>
      </c>
      <c r="AV133" s="13" t="s">
        <v>89</v>
      </c>
      <c r="AW133" s="13" t="s">
        <v>41</v>
      </c>
      <c r="AX133" s="13" t="s">
        <v>81</v>
      </c>
      <c r="AY133" s="240" t="s">
        <v>123</v>
      </c>
    </row>
    <row r="134" s="13" customFormat="1">
      <c r="A134" s="13"/>
      <c r="B134" s="230"/>
      <c r="C134" s="231"/>
      <c r="D134" s="232" t="s">
        <v>193</v>
      </c>
      <c r="E134" s="233" t="s">
        <v>35</v>
      </c>
      <c r="F134" s="234" t="s">
        <v>198</v>
      </c>
      <c r="G134" s="231"/>
      <c r="H134" s="233" t="s">
        <v>35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193</v>
      </c>
      <c r="AU134" s="240" t="s">
        <v>91</v>
      </c>
      <c r="AV134" s="13" t="s">
        <v>89</v>
      </c>
      <c r="AW134" s="13" t="s">
        <v>41</v>
      </c>
      <c r="AX134" s="13" t="s">
        <v>81</v>
      </c>
      <c r="AY134" s="240" t="s">
        <v>123</v>
      </c>
    </row>
    <row r="135" s="13" customFormat="1">
      <c r="A135" s="13"/>
      <c r="B135" s="230"/>
      <c r="C135" s="231"/>
      <c r="D135" s="232" t="s">
        <v>193</v>
      </c>
      <c r="E135" s="233" t="s">
        <v>35</v>
      </c>
      <c r="F135" s="234" t="s">
        <v>230</v>
      </c>
      <c r="G135" s="231"/>
      <c r="H135" s="233" t="s">
        <v>35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193</v>
      </c>
      <c r="AU135" s="240" t="s">
        <v>91</v>
      </c>
      <c r="AV135" s="13" t="s">
        <v>89</v>
      </c>
      <c r="AW135" s="13" t="s">
        <v>41</v>
      </c>
      <c r="AX135" s="13" t="s">
        <v>81</v>
      </c>
      <c r="AY135" s="240" t="s">
        <v>123</v>
      </c>
    </row>
    <row r="136" s="13" customFormat="1">
      <c r="A136" s="13"/>
      <c r="B136" s="230"/>
      <c r="C136" s="231"/>
      <c r="D136" s="232" t="s">
        <v>193</v>
      </c>
      <c r="E136" s="233" t="s">
        <v>35</v>
      </c>
      <c r="F136" s="234" t="s">
        <v>198</v>
      </c>
      <c r="G136" s="231"/>
      <c r="H136" s="233" t="s">
        <v>35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193</v>
      </c>
      <c r="AU136" s="240" t="s">
        <v>91</v>
      </c>
      <c r="AV136" s="13" t="s">
        <v>89</v>
      </c>
      <c r="AW136" s="13" t="s">
        <v>41</v>
      </c>
      <c r="AX136" s="13" t="s">
        <v>81</v>
      </c>
      <c r="AY136" s="240" t="s">
        <v>123</v>
      </c>
    </row>
    <row r="137" s="13" customFormat="1">
      <c r="A137" s="13"/>
      <c r="B137" s="230"/>
      <c r="C137" s="231"/>
      <c r="D137" s="232" t="s">
        <v>193</v>
      </c>
      <c r="E137" s="233" t="s">
        <v>35</v>
      </c>
      <c r="F137" s="234" t="s">
        <v>231</v>
      </c>
      <c r="G137" s="231"/>
      <c r="H137" s="233" t="s">
        <v>35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193</v>
      </c>
      <c r="AU137" s="240" t="s">
        <v>91</v>
      </c>
      <c r="AV137" s="13" t="s">
        <v>89</v>
      </c>
      <c r="AW137" s="13" t="s">
        <v>41</v>
      </c>
      <c r="AX137" s="13" t="s">
        <v>81</v>
      </c>
      <c r="AY137" s="240" t="s">
        <v>123</v>
      </c>
    </row>
    <row r="138" s="13" customFormat="1">
      <c r="A138" s="13"/>
      <c r="B138" s="230"/>
      <c r="C138" s="231"/>
      <c r="D138" s="232" t="s">
        <v>193</v>
      </c>
      <c r="E138" s="233" t="s">
        <v>35</v>
      </c>
      <c r="F138" s="234" t="s">
        <v>198</v>
      </c>
      <c r="G138" s="231"/>
      <c r="H138" s="233" t="s">
        <v>35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193</v>
      </c>
      <c r="AU138" s="240" t="s">
        <v>91</v>
      </c>
      <c r="AV138" s="13" t="s">
        <v>89</v>
      </c>
      <c r="AW138" s="13" t="s">
        <v>41</v>
      </c>
      <c r="AX138" s="13" t="s">
        <v>81</v>
      </c>
      <c r="AY138" s="240" t="s">
        <v>123</v>
      </c>
    </row>
    <row r="139" s="13" customFormat="1">
      <c r="A139" s="13"/>
      <c r="B139" s="230"/>
      <c r="C139" s="231"/>
      <c r="D139" s="232" t="s">
        <v>193</v>
      </c>
      <c r="E139" s="233" t="s">
        <v>35</v>
      </c>
      <c r="F139" s="234" t="s">
        <v>232</v>
      </c>
      <c r="G139" s="231"/>
      <c r="H139" s="233" t="s">
        <v>35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193</v>
      </c>
      <c r="AU139" s="240" t="s">
        <v>91</v>
      </c>
      <c r="AV139" s="13" t="s">
        <v>89</v>
      </c>
      <c r="AW139" s="13" t="s">
        <v>41</v>
      </c>
      <c r="AX139" s="13" t="s">
        <v>81</v>
      </c>
      <c r="AY139" s="240" t="s">
        <v>123</v>
      </c>
    </row>
    <row r="140" s="13" customFormat="1">
      <c r="A140" s="13"/>
      <c r="B140" s="230"/>
      <c r="C140" s="231"/>
      <c r="D140" s="232" t="s">
        <v>193</v>
      </c>
      <c r="E140" s="233" t="s">
        <v>35</v>
      </c>
      <c r="F140" s="234" t="s">
        <v>198</v>
      </c>
      <c r="G140" s="231"/>
      <c r="H140" s="233" t="s">
        <v>35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193</v>
      </c>
      <c r="AU140" s="240" t="s">
        <v>91</v>
      </c>
      <c r="AV140" s="13" t="s">
        <v>89</v>
      </c>
      <c r="AW140" s="13" t="s">
        <v>41</v>
      </c>
      <c r="AX140" s="13" t="s">
        <v>81</v>
      </c>
      <c r="AY140" s="240" t="s">
        <v>123</v>
      </c>
    </row>
    <row r="141" s="13" customFormat="1">
      <c r="A141" s="13"/>
      <c r="B141" s="230"/>
      <c r="C141" s="231"/>
      <c r="D141" s="232" t="s">
        <v>193</v>
      </c>
      <c r="E141" s="233" t="s">
        <v>35</v>
      </c>
      <c r="F141" s="234" t="s">
        <v>233</v>
      </c>
      <c r="G141" s="231"/>
      <c r="H141" s="233" t="s">
        <v>35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193</v>
      </c>
      <c r="AU141" s="240" t="s">
        <v>91</v>
      </c>
      <c r="AV141" s="13" t="s">
        <v>89</v>
      </c>
      <c r="AW141" s="13" t="s">
        <v>41</v>
      </c>
      <c r="AX141" s="13" t="s">
        <v>81</v>
      </c>
      <c r="AY141" s="240" t="s">
        <v>123</v>
      </c>
    </row>
    <row r="142" s="13" customFormat="1">
      <c r="A142" s="13"/>
      <c r="B142" s="230"/>
      <c r="C142" s="231"/>
      <c r="D142" s="232" t="s">
        <v>193</v>
      </c>
      <c r="E142" s="233" t="s">
        <v>35</v>
      </c>
      <c r="F142" s="234" t="s">
        <v>198</v>
      </c>
      <c r="G142" s="231"/>
      <c r="H142" s="233" t="s">
        <v>35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193</v>
      </c>
      <c r="AU142" s="240" t="s">
        <v>91</v>
      </c>
      <c r="AV142" s="13" t="s">
        <v>89</v>
      </c>
      <c r="AW142" s="13" t="s">
        <v>41</v>
      </c>
      <c r="AX142" s="13" t="s">
        <v>81</v>
      </c>
      <c r="AY142" s="240" t="s">
        <v>123</v>
      </c>
    </row>
    <row r="143" s="13" customFormat="1">
      <c r="A143" s="13"/>
      <c r="B143" s="230"/>
      <c r="C143" s="231"/>
      <c r="D143" s="232" t="s">
        <v>193</v>
      </c>
      <c r="E143" s="233" t="s">
        <v>35</v>
      </c>
      <c r="F143" s="234" t="s">
        <v>234</v>
      </c>
      <c r="G143" s="231"/>
      <c r="H143" s="233" t="s">
        <v>35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193</v>
      </c>
      <c r="AU143" s="240" t="s">
        <v>91</v>
      </c>
      <c r="AV143" s="13" t="s">
        <v>89</v>
      </c>
      <c r="AW143" s="13" t="s">
        <v>41</v>
      </c>
      <c r="AX143" s="13" t="s">
        <v>81</v>
      </c>
      <c r="AY143" s="240" t="s">
        <v>123</v>
      </c>
    </row>
    <row r="144" s="13" customFormat="1">
      <c r="A144" s="13"/>
      <c r="B144" s="230"/>
      <c r="C144" s="231"/>
      <c r="D144" s="232" t="s">
        <v>193</v>
      </c>
      <c r="E144" s="233" t="s">
        <v>35</v>
      </c>
      <c r="F144" s="234" t="s">
        <v>198</v>
      </c>
      <c r="G144" s="231"/>
      <c r="H144" s="233" t="s">
        <v>35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193</v>
      </c>
      <c r="AU144" s="240" t="s">
        <v>91</v>
      </c>
      <c r="AV144" s="13" t="s">
        <v>89</v>
      </c>
      <c r="AW144" s="13" t="s">
        <v>41</v>
      </c>
      <c r="AX144" s="13" t="s">
        <v>81</v>
      </c>
      <c r="AY144" s="240" t="s">
        <v>123</v>
      </c>
    </row>
    <row r="145" s="13" customFormat="1">
      <c r="A145" s="13"/>
      <c r="B145" s="230"/>
      <c r="C145" s="231"/>
      <c r="D145" s="232" t="s">
        <v>193</v>
      </c>
      <c r="E145" s="233" t="s">
        <v>35</v>
      </c>
      <c r="F145" s="234" t="s">
        <v>235</v>
      </c>
      <c r="G145" s="231"/>
      <c r="H145" s="233" t="s">
        <v>35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193</v>
      </c>
      <c r="AU145" s="240" t="s">
        <v>91</v>
      </c>
      <c r="AV145" s="13" t="s">
        <v>89</v>
      </c>
      <c r="AW145" s="13" t="s">
        <v>41</v>
      </c>
      <c r="AX145" s="13" t="s">
        <v>81</v>
      </c>
      <c r="AY145" s="240" t="s">
        <v>123</v>
      </c>
    </row>
    <row r="146" s="13" customFormat="1">
      <c r="A146" s="13"/>
      <c r="B146" s="230"/>
      <c r="C146" s="231"/>
      <c r="D146" s="232" t="s">
        <v>193</v>
      </c>
      <c r="E146" s="233" t="s">
        <v>35</v>
      </c>
      <c r="F146" s="234" t="s">
        <v>198</v>
      </c>
      <c r="G146" s="231"/>
      <c r="H146" s="233" t="s">
        <v>35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193</v>
      </c>
      <c r="AU146" s="240" t="s">
        <v>91</v>
      </c>
      <c r="AV146" s="13" t="s">
        <v>89</v>
      </c>
      <c r="AW146" s="13" t="s">
        <v>41</v>
      </c>
      <c r="AX146" s="13" t="s">
        <v>81</v>
      </c>
      <c r="AY146" s="240" t="s">
        <v>123</v>
      </c>
    </row>
    <row r="147" s="13" customFormat="1">
      <c r="A147" s="13"/>
      <c r="B147" s="230"/>
      <c r="C147" s="231"/>
      <c r="D147" s="232" t="s">
        <v>193</v>
      </c>
      <c r="E147" s="233" t="s">
        <v>35</v>
      </c>
      <c r="F147" s="234" t="s">
        <v>236</v>
      </c>
      <c r="G147" s="231"/>
      <c r="H147" s="233" t="s">
        <v>35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193</v>
      </c>
      <c r="AU147" s="240" t="s">
        <v>91</v>
      </c>
      <c r="AV147" s="13" t="s">
        <v>89</v>
      </c>
      <c r="AW147" s="13" t="s">
        <v>41</v>
      </c>
      <c r="AX147" s="13" t="s">
        <v>81</v>
      </c>
      <c r="AY147" s="240" t="s">
        <v>123</v>
      </c>
    </row>
    <row r="148" s="13" customFormat="1">
      <c r="A148" s="13"/>
      <c r="B148" s="230"/>
      <c r="C148" s="231"/>
      <c r="D148" s="232" t="s">
        <v>193</v>
      </c>
      <c r="E148" s="233" t="s">
        <v>35</v>
      </c>
      <c r="F148" s="234" t="s">
        <v>198</v>
      </c>
      <c r="G148" s="231"/>
      <c r="H148" s="233" t="s">
        <v>35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193</v>
      </c>
      <c r="AU148" s="240" t="s">
        <v>91</v>
      </c>
      <c r="AV148" s="13" t="s">
        <v>89</v>
      </c>
      <c r="AW148" s="13" t="s">
        <v>41</v>
      </c>
      <c r="AX148" s="13" t="s">
        <v>81</v>
      </c>
      <c r="AY148" s="240" t="s">
        <v>123</v>
      </c>
    </row>
    <row r="149" s="13" customFormat="1">
      <c r="A149" s="13"/>
      <c r="B149" s="230"/>
      <c r="C149" s="231"/>
      <c r="D149" s="232" t="s">
        <v>193</v>
      </c>
      <c r="E149" s="233" t="s">
        <v>35</v>
      </c>
      <c r="F149" s="234" t="s">
        <v>237</v>
      </c>
      <c r="G149" s="231"/>
      <c r="H149" s="233" t="s">
        <v>35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193</v>
      </c>
      <c r="AU149" s="240" t="s">
        <v>91</v>
      </c>
      <c r="AV149" s="13" t="s">
        <v>89</v>
      </c>
      <c r="AW149" s="13" t="s">
        <v>41</v>
      </c>
      <c r="AX149" s="13" t="s">
        <v>81</v>
      </c>
      <c r="AY149" s="240" t="s">
        <v>123</v>
      </c>
    </row>
    <row r="150" s="13" customFormat="1">
      <c r="A150" s="13"/>
      <c r="B150" s="230"/>
      <c r="C150" s="231"/>
      <c r="D150" s="232" t="s">
        <v>193</v>
      </c>
      <c r="E150" s="233" t="s">
        <v>35</v>
      </c>
      <c r="F150" s="234" t="s">
        <v>198</v>
      </c>
      <c r="G150" s="231"/>
      <c r="H150" s="233" t="s">
        <v>35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193</v>
      </c>
      <c r="AU150" s="240" t="s">
        <v>91</v>
      </c>
      <c r="AV150" s="13" t="s">
        <v>89</v>
      </c>
      <c r="AW150" s="13" t="s">
        <v>41</v>
      </c>
      <c r="AX150" s="13" t="s">
        <v>81</v>
      </c>
      <c r="AY150" s="240" t="s">
        <v>123</v>
      </c>
    </row>
    <row r="151" s="13" customFormat="1">
      <c r="A151" s="13"/>
      <c r="B151" s="230"/>
      <c r="C151" s="231"/>
      <c r="D151" s="232" t="s">
        <v>193</v>
      </c>
      <c r="E151" s="233" t="s">
        <v>35</v>
      </c>
      <c r="F151" s="234" t="s">
        <v>238</v>
      </c>
      <c r="G151" s="231"/>
      <c r="H151" s="233" t="s">
        <v>35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193</v>
      </c>
      <c r="AU151" s="240" t="s">
        <v>91</v>
      </c>
      <c r="AV151" s="13" t="s">
        <v>89</v>
      </c>
      <c r="AW151" s="13" t="s">
        <v>41</v>
      </c>
      <c r="AX151" s="13" t="s">
        <v>81</v>
      </c>
      <c r="AY151" s="240" t="s">
        <v>123</v>
      </c>
    </row>
    <row r="152" s="13" customFormat="1">
      <c r="A152" s="13"/>
      <c r="B152" s="230"/>
      <c r="C152" s="231"/>
      <c r="D152" s="232" t="s">
        <v>193</v>
      </c>
      <c r="E152" s="233" t="s">
        <v>35</v>
      </c>
      <c r="F152" s="234" t="s">
        <v>198</v>
      </c>
      <c r="G152" s="231"/>
      <c r="H152" s="233" t="s">
        <v>35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193</v>
      </c>
      <c r="AU152" s="240" t="s">
        <v>91</v>
      </c>
      <c r="AV152" s="13" t="s">
        <v>89</v>
      </c>
      <c r="AW152" s="13" t="s">
        <v>41</v>
      </c>
      <c r="AX152" s="13" t="s">
        <v>81</v>
      </c>
      <c r="AY152" s="240" t="s">
        <v>123</v>
      </c>
    </row>
    <row r="153" s="13" customFormat="1">
      <c r="A153" s="13"/>
      <c r="B153" s="230"/>
      <c r="C153" s="231"/>
      <c r="D153" s="232" t="s">
        <v>193</v>
      </c>
      <c r="E153" s="233" t="s">
        <v>35</v>
      </c>
      <c r="F153" s="234" t="s">
        <v>239</v>
      </c>
      <c r="G153" s="231"/>
      <c r="H153" s="233" t="s">
        <v>35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193</v>
      </c>
      <c r="AU153" s="240" t="s">
        <v>91</v>
      </c>
      <c r="AV153" s="13" t="s">
        <v>89</v>
      </c>
      <c r="AW153" s="13" t="s">
        <v>41</v>
      </c>
      <c r="AX153" s="13" t="s">
        <v>81</v>
      </c>
      <c r="AY153" s="240" t="s">
        <v>123</v>
      </c>
    </row>
    <row r="154" s="13" customFormat="1">
      <c r="A154" s="13"/>
      <c r="B154" s="230"/>
      <c r="C154" s="231"/>
      <c r="D154" s="232" t="s">
        <v>193</v>
      </c>
      <c r="E154" s="233" t="s">
        <v>35</v>
      </c>
      <c r="F154" s="234" t="s">
        <v>198</v>
      </c>
      <c r="G154" s="231"/>
      <c r="H154" s="233" t="s">
        <v>35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193</v>
      </c>
      <c r="AU154" s="240" t="s">
        <v>91</v>
      </c>
      <c r="AV154" s="13" t="s">
        <v>89</v>
      </c>
      <c r="AW154" s="13" t="s">
        <v>41</v>
      </c>
      <c r="AX154" s="13" t="s">
        <v>81</v>
      </c>
      <c r="AY154" s="240" t="s">
        <v>123</v>
      </c>
    </row>
    <row r="155" s="13" customFormat="1">
      <c r="A155" s="13"/>
      <c r="B155" s="230"/>
      <c r="C155" s="231"/>
      <c r="D155" s="232" t="s">
        <v>193</v>
      </c>
      <c r="E155" s="233" t="s">
        <v>35</v>
      </c>
      <c r="F155" s="234" t="s">
        <v>240</v>
      </c>
      <c r="G155" s="231"/>
      <c r="H155" s="233" t="s">
        <v>35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193</v>
      </c>
      <c r="AU155" s="240" t="s">
        <v>91</v>
      </c>
      <c r="AV155" s="13" t="s">
        <v>89</v>
      </c>
      <c r="AW155" s="13" t="s">
        <v>41</v>
      </c>
      <c r="AX155" s="13" t="s">
        <v>81</v>
      </c>
      <c r="AY155" s="240" t="s">
        <v>123</v>
      </c>
    </row>
    <row r="156" s="13" customFormat="1">
      <c r="A156" s="13"/>
      <c r="B156" s="230"/>
      <c r="C156" s="231"/>
      <c r="D156" s="232" t="s">
        <v>193</v>
      </c>
      <c r="E156" s="233" t="s">
        <v>35</v>
      </c>
      <c r="F156" s="234" t="s">
        <v>235</v>
      </c>
      <c r="G156" s="231"/>
      <c r="H156" s="233" t="s">
        <v>35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193</v>
      </c>
      <c r="AU156" s="240" t="s">
        <v>91</v>
      </c>
      <c r="AV156" s="13" t="s">
        <v>89</v>
      </c>
      <c r="AW156" s="13" t="s">
        <v>41</v>
      </c>
      <c r="AX156" s="13" t="s">
        <v>81</v>
      </c>
      <c r="AY156" s="240" t="s">
        <v>123</v>
      </c>
    </row>
    <row r="157" s="14" customFormat="1">
      <c r="A157" s="14"/>
      <c r="B157" s="241"/>
      <c r="C157" s="242"/>
      <c r="D157" s="232" t="s">
        <v>193</v>
      </c>
      <c r="E157" s="243" t="s">
        <v>35</v>
      </c>
      <c r="F157" s="244" t="s">
        <v>241</v>
      </c>
      <c r="G157" s="242"/>
      <c r="H157" s="245">
        <v>4.5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193</v>
      </c>
      <c r="AU157" s="251" t="s">
        <v>91</v>
      </c>
      <c r="AV157" s="14" t="s">
        <v>91</v>
      </c>
      <c r="AW157" s="14" t="s">
        <v>41</v>
      </c>
      <c r="AX157" s="14" t="s">
        <v>81</v>
      </c>
      <c r="AY157" s="251" t="s">
        <v>123</v>
      </c>
    </row>
    <row r="158" s="14" customFormat="1">
      <c r="A158" s="14"/>
      <c r="B158" s="241"/>
      <c r="C158" s="242"/>
      <c r="D158" s="232" t="s">
        <v>193</v>
      </c>
      <c r="E158" s="243" t="s">
        <v>35</v>
      </c>
      <c r="F158" s="244" t="s">
        <v>242</v>
      </c>
      <c r="G158" s="242"/>
      <c r="H158" s="245">
        <v>8.5099999999999998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193</v>
      </c>
      <c r="AU158" s="251" t="s">
        <v>91</v>
      </c>
      <c r="AV158" s="14" t="s">
        <v>91</v>
      </c>
      <c r="AW158" s="14" t="s">
        <v>41</v>
      </c>
      <c r="AX158" s="14" t="s">
        <v>81</v>
      </c>
      <c r="AY158" s="251" t="s">
        <v>123</v>
      </c>
    </row>
    <row r="159" s="13" customFormat="1">
      <c r="A159" s="13"/>
      <c r="B159" s="230"/>
      <c r="C159" s="231"/>
      <c r="D159" s="232" t="s">
        <v>193</v>
      </c>
      <c r="E159" s="233" t="s">
        <v>35</v>
      </c>
      <c r="F159" s="234" t="s">
        <v>243</v>
      </c>
      <c r="G159" s="231"/>
      <c r="H159" s="233" t="s">
        <v>35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193</v>
      </c>
      <c r="AU159" s="240" t="s">
        <v>91</v>
      </c>
      <c r="AV159" s="13" t="s">
        <v>89</v>
      </c>
      <c r="AW159" s="13" t="s">
        <v>41</v>
      </c>
      <c r="AX159" s="13" t="s">
        <v>81</v>
      </c>
      <c r="AY159" s="240" t="s">
        <v>123</v>
      </c>
    </row>
    <row r="160" s="14" customFormat="1">
      <c r="A160" s="14"/>
      <c r="B160" s="241"/>
      <c r="C160" s="242"/>
      <c r="D160" s="232" t="s">
        <v>193</v>
      </c>
      <c r="E160" s="243" t="s">
        <v>35</v>
      </c>
      <c r="F160" s="244" t="s">
        <v>244</v>
      </c>
      <c r="G160" s="242"/>
      <c r="H160" s="245">
        <v>2.7599999999999998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193</v>
      </c>
      <c r="AU160" s="251" t="s">
        <v>91</v>
      </c>
      <c r="AV160" s="14" t="s">
        <v>91</v>
      </c>
      <c r="AW160" s="14" t="s">
        <v>41</v>
      </c>
      <c r="AX160" s="14" t="s">
        <v>81</v>
      </c>
      <c r="AY160" s="251" t="s">
        <v>123</v>
      </c>
    </row>
    <row r="161" s="14" customFormat="1">
      <c r="A161" s="14"/>
      <c r="B161" s="241"/>
      <c r="C161" s="242"/>
      <c r="D161" s="232" t="s">
        <v>193</v>
      </c>
      <c r="E161" s="243" t="s">
        <v>35</v>
      </c>
      <c r="F161" s="244" t="s">
        <v>245</v>
      </c>
      <c r="G161" s="242"/>
      <c r="H161" s="245">
        <v>1.0129999999999999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193</v>
      </c>
      <c r="AU161" s="251" t="s">
        <v>91</v>
      </c>
      <c r="AV161" s="14" t="s">
        <v>91</v>
      </c>
      <c r="AW161" s="14" t="s">
        <v>41</v>
      </c>
      <c r="AX161" s="14" t="s">
        <v>81</v>
      </c>
      <c r="AY161" s="251" t="s">
        <v>123</v>
      </c>
    </row>
    <row r="162" s="15" customFormat="1">
      <c r="A162" s="15"/>
      <c r="B162" s="252"/>
      <c r="C162" s="253"/>
      <c r="D162" s="232" t="s">
        <v>193</v>
      </c>
      <c r="E162" s="254" t="s">
        <v>35</v>
      </c>
      <c r="F162" s="255" t="s">
        <v>202</v>
      </c>
      <c r="G162" s="253"/>
      <c r="H162" s="256">
        <v>16.783000000000001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193</v>
      </c>
      <c r="AU162" s="262" t="s">
        <v>91</v>
      </c>
      <c r="AV162" s="15" t="s">
        <v>147</v>
      </c>
      <c r="AW162" s="15" t="s">
        <v>41</v>
      </c>
      <c r="AX162" s="15" t="s">
        <v>89</v>
      </c>
      <c r="AY162" s="262" t="s">
        <v>123</v>
      </c>
    </row>
    <row r="163" s="12" customFormat="1" ht="22.8" customHeight="1">
      <c r="A163" s="12"/>
      <c r="B163" s="192"/>
      <c r="C163" s="193"/>
      <c r="D163" s="194" t="s">
        <v>80</v>
      </c>
      <c r="E163" s="206" t="s">
        <v>246</v>
      </c>
      <c r="F163" s="206" t="s">
        <v>247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SUM(P164:P256)</f>
        <v>0</v>
      </c>
      <c r="Q163" s="200"/>
      <c r="R163" s="201">
        <f>SUM(R164:R256)</f>
        <v>0.02691</v>
      </c>
      <c r="S163" s="200"/>
      <c r="T163" s="202">
        <f>SUM(T164:T256)</f>
        <v>13.835999999999999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89</v>
      </c>
      <c r="AT163" s="204" t="s">
        <v>80</v>
      </c>
      <c r="AU163" s="204" t="s">
        <v>89</v>
      </c>
      <c r="AY163" s="203" t="s">
        <v>123</v>
      </c>
      <c r="BK163" s="205">
        <f>SUM(BK164:BK256)</f>
        <v>0</v>
      </c>
    </row>
    <row r="164" s="2" customFormat="1" ht="24.15" customHeight="1">
      <c r="A164" s="42"/>
      <c r="B164" s="43"/>
      <c r="C164" s="208" t="s">
        <v>122</v>
      </c>
      <c r="D164" s="208" t="s">
        <v>126</v>
      </c>
      <c r="E164" s="209" t="s">
        <v>248</v>
      </c>
      <c r="F164" s="210" t="s">
        <v>249</v>
      </c>
      <c r="G164" s="211" t="s">
        <v>190</v>
      </c>
      <c r="H164" s="212">
        <v>289.80000000000001</v>
      </c>
      <c r="I164" s="213"/>
      <c r="J164" s="214">
        <f>ROUND(I164*H164,2)</f>
        <v>0</v>
      </c>
      <c r="K164" s="210" t="s">
        <v>130</v>
      </c>
      <c r="L164" s="48"/>
      <c r="M164" s="215" t="s">
        <v>35</v>
      </c>
      <c r="N164" s="216" t="s">
        <v>52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19" t="s">
        <v>147</v>
      </c>
      <c r="AT164" s="219" t="s">
        <v>126</v>
      </c>
      <c r="AU164" s="219" t="s">
        <v>91</v>
      </c>
      <c r="AY164" s="20" t="s">
        <v>123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89</v>
      </c>
      <c r="BK164" s="220">
        <f>ROUND(I164*H164,2)</f>
        <v>0</v>
      </c>
      <c r="BL164" s="20" t="s">
        <v>147</v>
      </c>
      <c r="BM164" s="219" t="s">
        <v>250</v>
      </c>
    </row>
    <row r="165" s="2" customFormat="1">
      <c r="A165" s="42"/>
      <c r="B165" s="43"/>
      <c r="C165" s="44"/>
      <c r="D165" s="221" t="s">
        <v>133</v>
      </c>
      <c r="E165" s="44"/>
      <c r="F165" s="222" t="s">
        <v>251</v>
      </c>
      <c r="G165" s="44"/>
      <c r="H165" s="44"/>
      <c r="I165" s="223"/>
      <c r="J165" s="44"/>
      <c r="K165" s="44"/>
      <c r="L165" s="48"/>
      <c r="M165" s="224"/>
      <c r="N165" s="22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133</v>
      </c>
      <c r="AU165" s="20" t="s">
        <v>91</v>
      </c>
    </row>
    <row r="166" s="13" customFormat="1">
      <c r="A166" s="13"/>
      <c r="B166" s="230"/>
      <c r="C166" s="231"/>
      <c r="D166" s="232" t="s">
        <v>193</v>
      </c>
      <c r="E166" s="233" t="s">
        <v>35</v>
      </c>
      <c r="F166" s="234" t="s">
        <v>252</v>
      </c>
      <c r="G166" s="231"/>
      <c r="H166" s="233" t="s">
        <v>35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193</v>
      </c>
      <c r="AU166" s="240" t="s">
        <v>91</v>
      </c>
      <c r="AV166" s="13" t="s">
        <v>89</v>
      </c>
      <c r="AW166" s="13" t="s">
        <v>41</v>
      </c>
      <c r="AX166" s="13" t="s">
        <v>81</v>
      </c>
      <c r="AY166" s="240" t="s">
        <v>123</v>
      </c>
    </row>
    <row r="167" s="14" customFormat="1">
      <c r="A167" s="14"/>
      <c r="B167" s="241"/>
      <c r="C167" s="242"/>
      <c r="D167" s="232" t="s">
        <v>193</v>
      </c>
      <c r="E167" s="243" t="s">
        <v>35</v>
      </c>
      <c r="F167" s="244" t="s">
        <v>253</v>
      </c>
      <c r="G167" s="242"/>
      <c r="H167" s="245">
        <v>289.80000000000001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193</v>
      </c>
      <c r="AU167" s="251" t="s">
        <v>91</v>
      </c>
      <c r="AV167" s="14" t="s">
        <v>91</v>
      </c>
      <c r="AW167" s="14" t="s">
        <v>41</v>
      </c>
      <c r="AX167" s="14" t="s">
        <v>89</v>
      </c>
      <c r="AY167" s="251" t="s">
        <v>123</v>
      </c>
    </row>
    <row r="168" s="2" customFormat="1" ht="24.15" customHeight="1">
      <c r="A168" s="42"/>
      <c r="B168" s="43"/>
      <c r="C168" s="208" t="s">
        <v>158</v>
      </c>
      <c r="D168" s="208" t="s">
        <v>126</v>
      </c>
      <c r="E168" s="209" t="s">
        <v>254</v>
      </c>
      <c r="F168" s="210" t="s">
        <v>255</v>
      </c>
      <c r="G168" s="211" t="s">
        <v>190</v>
      </c>
      <c r="H168" s="212">
        <v>17388</v>
      </c>
      <c r="I168" s="213"/>
      <c r="J168" s="214">
        <f>ROUND(I168*H168,2)</f>
        <v>0</v>
      </c>
      <c r="K168" s="210" t="s">
        <v>130</v>
      </c>
      <c r="L168" s="48"/>
      <c r="M168" s="215" t="s">
        <v>35</v>
      </c>
      <c r="N168" s="216" t="s">
        <v>52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147</v>
      </c>
      <c r="AT168" s="219" t="s">
        <v>126</v>
      </c>
      <c r="AU168" s="219" t="s">
        <v>91</v>
      </c>
      <c r="AY168" s="20" t="s">
        <v>123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89</v>
      </c>
      <c r="BK168" s="220">
        <f>ROUND(I168*H168,2)</f>
        <v>0</v>
      </c>
      <c r="BL168" s="20" t="s">
        <v>147</v>
      </c>
      <c r="BM168" s="219" t="s">
        <v>256</v>
      </c>
    </row>
    <row r="169" s="2" customFormat="1">
      <c r="A169" s="42"/>
      <c r="B169" s="43"/>
      <c r="C169" s="44"/>
      <c r="D169" s="221" t="s">
        <v>133</v>
      </c>
      <c r="E169" s="44"/>
      <c r="F169" s="222" t="s">
        <v>257</v>
      </c>
      <c r="G169" s="44"/>
      <c r="H169" s="44"/>
      <c r="I169" s="223"/>
      <c r="J169" s="44"/>
      <c r="K169" s="44"/>
      <c r="L169" s="48"/>
      <c r="M169" s="224"/>
      <c r="N169" s="22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133</v>
      </c>
      <c r="AU169" s="20" t="s">
        <v>91</v>
      </c>
    </row>
    <row r="170" s="14" customFormat="1">
      <c r="A170" s="14"/>
      <c r="B170" s="241"/>
      <c r="C170" s="242"/>
      <c r="D170" s="232" t="s">
        <v>193</v>
      </c>
      <c r="E170" s="242"/>
      <c r="F170" s="244" t="s">
        <v>258</v>
      </c>
      <c r="G170" s="242"/>
      <c r="H170" s="245">
        <v>17388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193</v>
      </c>
      <c r="AU170" s="251" t="s">
        <v>91</v>
      </c>
      <c r="AV170" s="14" t="s">
        <v>91</v>
      </c>
      <c r="AW170" s="14" t="s">
        <v>4</v>
      </c>
      <c r="AX170" s="14" t="s">
        <v>89</v>
      </c>
      <c r="AY170" s="251" t="s">
        <v>123</v>
      </c>
    </row>
    <row r="171" s="2" customFormat="1" ht="33" customHeight="1">
      <c r="A171" s="42"/>
      <c r="B171" s="43"/>
      <c r="C171" s="208" t="s">
        <v>259</v>
      </c>
      <c r="D171" s="208" t="s">
        <v>126</v>
      </c>
      <c r="E171" s="209" t="s">
        <v>260</v>
      </c>
      <c r="F171" s="210" t="s">
        <v>261</v>
      </c>
      <c r="G171" s="211" t="s">
        <v>262</v>
      </c>
      <c r="H171" s="212">
        <v>1</v>
      </c>
      <c r="I171" s="213"/>
      <c r="J171" s="214">
        <f>ROUND(I171*H171,2)</f>
        <v>0</v>
      </c>
      <c r="K171" s="210" t="s">
        <v>130</v>
      </c>
      <c r="L171" s="48"/>
      <c r="M171" s="215" t="s">
        <v>35</v>
      </c>
      <c r="N171" s="216" t="s">
        <v>52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147</v>
      </c>
      <c r="AT171" s="219" t="s">
        <v>126</v>
      </c>
      <c r="AU171" s="219" t="s">
        <v>91</v>
      </c>
      <c r="AY171" s="20" t="s">
        <v>123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89</v>
      </c>
      <c r="BK171" s="220">
        <f>ROUND(I171*H171,2)</f>
        <v>0</v>
      </c>
      <c r="BL171" s="20" t="s">
        <v>147</v>
      </c>
      <c r="BM171" s="219" t="s">
        <v>263</v>
      </c>
    </row>
    <row r="172" s="2" customFormat="1">
      <c r="A172" s="42"/>
      <c r="B172" s="43"/>
      <c r="C172" s="44"/>
      <c r="D172" s="221" t="s">
        <v>133</v>
      </c>
      <c r="E172" s="44"/>
      <c r="F172" s="222" t="s">
        <v>264</v>
      </c>
      <c r="G172" s="44"/>
      <c r="H172" s="44"/>
      <c r="I172" s="223"/>
      <c r="J172" s="44"/>
      <c r="K172" s="44"/>
      <c r="L172" s="48"/>
      <c r="M172" s="224"/>
      <c r="N172" s="22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133</v>
      </c>
      <c r="AU172" s="20" t="s">
        <v>91</v>
      </c>
    </row>
    <row r="173" s="2" customFormat="1" ht="24.15" customHeight="1">
      <c r="A173" s="42"/>
      <c r="B173" s="43"/>
      <c r="C173" s="208" t="s">
        <v>206</v>
      </c>
      <c r="D173" s="208" t="s">
        <v>126</v>
      </c>
      <c r="E173" s="209" t="s">
        <v>265</v>
      </c>
      <c r="F173" s="210" t="s">
        <v>266</v>
      </c>
      <c r="G173" s="211" t="s">
        <v>190</v>
      </c>
      <c r="H173" s="212">
        <v>289.80000000000001</v>
      </c>
      <c r="I173" s="213"/>
      <c r="J173" s="214">
        <f>ROUND(I173*H173,2)</f>
        <v>0</v>
      </c>
      <c r="K173" s="210" t="s">
        <v>130</v>
      </c>
      <c r="L173" s="48"/>
      <c r="M173" s="215" t="s">
        <v>35</v>
      </c>
      <c r="N173" s="216" t="s">
        <v>52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19" t="s">
        <v>147</v>
      </c>
      <c r="AT173" s="219" t="s">
        <v>126</v>
      </c>
      <c r="AU173" s="219" t="s">
        <v>91</v>
      </c>
      <c r="AY173" s="20" t="s">
        <v>123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89</v>
      </c>
      <c r="BK173" s="220">
        <f>ROUND(I173*H173,2)</f>
        <v>0</v>
      </c>
      <c r="BL173" s="20" t="s">
        <v>147</v>
      </c>
      <c r="BM173" s="219" t="s">
        <v>267</v>
      </c>
    </row>
    <row r="174" s="2" customFormat="1">
      <c r="A174" s="42"/>
      <c r="B174" s="43"/>
      <c r="C174" s="44"/>
      <c r="D174" s="221" t="s">
        <v>133</v>
      </c>
      <c r="E174" s="44"/>
      <c r="F174" s="222" t="s">
        <v>268</v>
      </c>
      <c r="G174" s="44"/>
      <c r="H174" s="44"/>
      <c r="I174" s="223"/>
      <c r="J174" s="44"/>
      <c r="K174" s="44"/>
      <c r="L174" s="48"/>
      <c r="M174" s="224"/>
      <c r="N174" s="225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133</v>
      </c>
      <c r="AU174" s="20" t="s">
        <v>91</v>
      </c>
    </row>
    <row r="175" s="2" customFormat="1" ht="24.15" customHeight="1">
      <c r="A175" s="42"/>
      <c r="B175" s="43"/>
      <c r="C175" s="208" t="s">
        <v>246</v>
      </c>
      <c r="D175" s="208" t="s">
        <v>126</v>
      </c>
      <c r="E175" s="209" t="s">
        <v>269</v>
      </c>
      <c r="F175" s="210" t="s">
        <v>270</v>
      </c>
      <c r="G175" s="211" t="s">
        <v>262</v>
      </c>
      <c r="H175" s="212">
        <v>1</v>
      </c>
      <c r="I175" s="213"/>
      <c r="J175" s="214">
        <f>ROUND(I175*H175,2)</f>
        <v>0</v>
      </c>
      <c r="K175" s="210" t="s">
        <v>130</v>
      </c>
      <c r="L175" s="48"/>
      <c r="M175" s="215" t="s">
        <v>35</v>
      </c>
      <c r="N175" s="216" t="s">
        <v>52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19" t="s">
        <v>147</v>
      </c>
      <c r="AT175" s="219" t="s">
        <v>126</v>
      </c>
      <c r="AU175" s="219" t="s">
        <v>91</v>
      </c>
      <c r="AY175" s="20" t="s">
        <v>123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89</v>
      </c>
      <c r="BK175" s="220">
        <f>ROUND(I175*H175,2)</f>
        <v>0</v>
      </c>
      <c r="BL175" s="20" t="s">
        <v>147</v>
      </c>
      <c r="BM175" s="219" t="s">
        <v>271</v>
      </c>
    </row>
    <row r="176" s="2" customFormat="1">
      <c r="A176" s="42"/>
      <c r="B176" s="43"/>
      <c r="C176" s="44"/>
      <c r="D176" s="221" t="s">
        <v>133</v>
      </c>
      <c r="E176" s="44"/>
      <c r="F176" s="222" t="s">
        <v>272</v>
      </c>
      <c r="G176" s="44"/>
      <c r="H176" s="44"/>
      <c r="I176" s="223"/>
      <c r="J176" s="44"/>
      <c r="K176" s="44"/>
      <c r="L176" s="48"/>
      <c r="M176" s="224"/>
      <c r="N176" s="225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133</v>
      </c>
      <c r="AU176" s="20" t="s">
        <v>91</v>
      </c>
    </row>
    <row r="177" s="13" customFormat="1">
      <c r="A177" s="13"/>
      <c r="B177" s="230"/>
      <c r="C177" s="231"/>
      <c r="D177" s="232" t="s">
        <v>193</v>
      </c>
      <c r="E177" s="233" t="s">
        <v>35</v>
      </c>
      <c r="F177" s="234" t="s">
        <v>273</v>
      </c>
      <c r="G177" s="231"/>
      <c r="H177" s="233" t="s">
        <v>35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193</v>
      </c>
      <c r="AU177" s="240" t="s">
        <v>91</v>
      </c>
      <c r="AV177" s="13" t="s">
        <v>89</v>
      </c>
      <c r="AW177" s="13" t="s">
        <v>41</v>
      </c>
      <c r="AX177" s="13" t="s">
        <v>81</v>
      </c>
      <c r="AY177" s="240" t="s">
        <v>123</v>
      </c>
    </row>
    <row r="178" s="14" customFormat="1">
      <c r="A178" s="14"/>
      <c r="B178" s="241"/>
      <c r="C178" s="242"/>
      <c r="D178" s="232" t="s">
        <v>193</v>
      </c>
      <c r="E178" s="243" t="s">
        <v>35</v>
      </c>
      <c r="F178" s="244" t="s">
        <v>89</v>
      </c>
      <c r="G178" s="242"/>
      <c r="H178" s="245">
        <v>1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193</v>
      </c>
      <c r="AU178" s="251" t="s">
        <v>91</v>
      </c>
      <c r="AV178" s="14" t="s">
        <v>91</v>
      </c>
      <c r="AW178" s="14" t="s">
        <v>41</v>
      </c>
      <c r="AX178" s="14" t="s">
        <v>89</v>
      </c>
      <c r="AY178" s="251" t="s">
        <v>123</v>
      </c>
    </row>
    <row r="179" s="2" customFormat="1" ht="33" customHeight="1">
      <c r="A179" s="42"/>
      <c r="B179" s="43"/>
      <c r="C179" s="208" t="s">
        <v>274</v>
      </c>
      <c r="D179" s="208" t="s">
        <v>126</v>
      </c>
      <c r="E179" s="209" t="s">
        <v>275</v>
      </c>
      <c r="F179" s="210" t="s">
        <v>276</v>
      </c>
      <c r="G179" s="211" t="s">
        <v>262</v>
      </c>
      <c r="H179" s="212">
        <v>60</v>
      </c>
      <c r="I179" s="213"/>
      <c r="J179" s="214">
        <f>ROUND(I179*H179,2)</f>
        <v>0</v>
      </c>
      <c r="K179" s="210" t="s">
        <v>130</v>
      </c>
      <c r="L179" s="48"/>
      <c r="M179" s="215" t="s">
        <v>35</v>
      </c>
      <c r="N179" s="216" t="s">
        <v>52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19" t="s">
        <v>147</v>
      </c>
      <c r="AT179" s="219" t="s">
        <v>126</v>
      </c>
      <c r="AU179" s="219" t="s">
        <v>91</v>
      </c>
      <c r="AY179" s="20" t="s">
        <v>123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89</v>
      </c>
      <c r="BK179" s="220">
        <f>ROUND(I179*H179,2)</f>
        <v>0</v>
      </c>
      <c r="BL179" s="20" t="s">
        <v>147</v>
      </c>
      <c r="BM179" s="219" t="s">
        <v>277</v>
      </c>
    </row>
    <row r="180" s="2" customFormat="1">
      <c r="A180" s="42"/>
      <c r="B180" s="43"/>
      <c r="C180" s="44"/>
      <c r="D180" s="221" t="s">
        <v>133</v>
      </c>
      <c r="E180" s="44"/>
      <c r="F180" s="222" t="s">
        <v>278</v>
      </c>
      <c r="G180" s="44"/>
      <c r="H180" s="44"/>
      <c r="I180" s="223"/>
      <c r="J180" s="44"/>
      <c r="K180" s="44"/>
      <c r="L180" s="48"/>
      <c r="M180" s="224"/>
      <c r="N180" s="22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133</v>
      </c>
      <c r="AU180" s="20" t="s">
        <v>91</v>
      </c>
    </row>
    <row r="181" s="14" customFormat="1">
      <c r="A181" s="14"/>
      <c r="B181" s="241"/>
      <c r="C181" s="242"/>
      <c r="D181" s="232" t="s">
        <v>193</v>
      </c>
      <c r="E181" s="242"/>
      <c r="F181" s="244" t="s">
        <v>279</v>
      </c>
      <c r="G181" s="242"/>
      <c r="H181" s="245">
        <v>60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193</v>
      </c>
      <c r="AU181" s="251" t="s">
        <v>91</v>
      </c>
      <c r="AV181" s="14" t="s">
        <v>91</v>
      </c>
      <c r="AW181" s="14" t="s">
        <v>4</v>
      </c>
      <c r="AX181" s="14" t="s">
        <v>89</v>
      </c>
      <c r="AY181" s="251" t="s">
        <v>123</v>
      </c>
    </row>
    <row r="182" s="2" customFormat="1" ht="24.15" customHeight="1">
      <c r="A182" s="42"/>
      <c r="B182" s="43"/>
      <c r="C182" s="208" t="s">
        <v>280</v>
      </c>
      <c r="D182" s="208" t="s">
        <v>126</v>
      </c>
      <c r="E182" s="209" t="s">
        <v>281</v>
      </c>
      <c r="F182" s="210" t="s">
        <v>282</v>
      </c>
      <c r="G182" s="211" t="s">
        <v>262</v>
      </c>
      <c r="H182" s="212">
        <v>1</v>
      </c>
      <c r="I182" s="213"/>
      <c r="J182" s="214">
        <f>ROUND(I182*H182,2)</f>
        <v>0</v>
      </c>
      <c r="K182" s="210" t="s">
        <v>130</v>
      </c>
      <c r="L182" s="48"/>
      <c r="M182" s="215" t="s">
        <v>35</v>
      </c>
      <c r="N182" s="216" t="s">
        <v>52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19" t="s">
        <v>147</v>
      </c>
      <c r="AT182" s="219" t="s">
        <v>126</v>
      </c>
      <c r="AU182" s="219" t="s">
        <v>91</v>
      </c>
      <c r="AY182" s="20" t="s">
        <v>123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89</v>
      </c>
      <c r="BK182" s="220">
        <f>ROUND(I182*H182,2)</f>
        <v>0</v>
      </c>
      <c r="BL182" s="20" t="s">
        <v>147</v>
      </c>
      <c r="BM182" s="219" t="s">
        <v>283</v>
      </c>
    </row>
    <row r="183" s="2" customFormat="1">
      <c r="A183" s="42"/>
      <c r="B183" s="43"/>
      <c r="C183" s="44"/>
      <c r="D183" s="221" t="s">
        <v>133</v>
      </c>
      <c r="E183" s="44"/>
      <c r="F183" s="222" t="s">
        <v>284</v>
      </c>
      <c r="G183" s="44"/>
      <c r="H183" s="44"/>
      <c r="I183" s="223"/>
      <c r="J183" s="44"/>
      <c r="K183" s="44"/>
      <c r="L183" s="48"/>
      <c r="M183" s="224"/>
      <c r="N183" s="22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133</v>
      </c>
      <c r="AU183" s="20" t="s">
        <v>91</v>
      </c>
    </row>
    <row r="184" s="2" customFormat="1" ht="24.15" customHeight="1">
      <c r="A184" s="42"/>
      <c r="B184" s="43"/>
      <c r="C184" s="208" t="s">
        <v>8</v>
      </c>
      <c r="D184" s="208" t="s">
        <v>126</v>
      </c>
      <c r="E184" s="209" t="s">
        <v>285</v>
      </c>
      <c r="F184" s="210" t="s">
        <v>286</v>
      </c>
      <c r="G184" s="211" t="s">
        <v>190</v>
      </c>
      <c r="H184" s="212">
        <v>385</v>
      </c>
      <c r="I184" s="213"/>
      <c r="J184" s="214">
        <f>ROUND(I184*H184,2)</f>
        <v>0</v>
      </c>
      <c r="K184" s="210" t="s">
        <v>130</v>
      </c>
      <c r="L184" s="48"/>
      <c r="M184" s="215" t="s">
        <v>35</v>
      </c>
      <c r="N184" s="216" t="s">
        <v>52</v>
      </c>
      <c r="O184" s="88"/>
      <c r="P184" s="217">
        <f>O184*H184</f>
        <v>0</v>
      </c>
      <c r="Q184" s="217">
        <v>3.0000000000000001E-05</v>
      </c>
      <c r="R184" s="217">
        <f>Q184*H184</f>
        <v>0.01155</v>
      </c>
      <c r="S184" s="217">
        <v>0</v>
      </c>
      <c r="T184" s="21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19" t="s">
        <v>147</v>
      </c>
      <c r="AT184" s="219" t="s">
        <v>126</v>
      </c>
      <c r="AU184" s="219" t="s">
        <v>91</v>
      </c>
      <c r="AY184" s="20" t="s">
        <v>123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89</v>
      </c>
      <c r="BK184" s="220">
        <f>ROUND(I184*H184,2)</f>
        <v>0</v>
      </c>
      <c r="BL184" s="20" t="s">
        <v>147</v>
      </c>
      <c r="BM184" s="219" t="s">
        <v>287</v>
      </c>
    </row>
    <row r="185" s="2" customFormat="1">
      <c r="A185" s="42"/>
      <c r="B185" s="43"/>
      <c r="C185" s="44"/>
      <c r="D185" s="221" t="s">
        <v>133</v>
      </c>
      <c r="E185" s="44"/>
      <c r="F185" s="222" t="s">
        <v>288</v>
      </c>
      <c r="G185" s="44"/>
      <c r="H185" s="44"/>
      <c r="I185" s="223"/>
      <c r="J185" s="44"/>
      <c r="K185" s="44"/>
      <c r="L185" s="48"/>
      <c r="M185" s="224"/>
      <c r="N185" s="22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133</v>
      </c>
      <c r="AU185" s="20" t="s">
        <v>91</v>
      </c>
    </row>
    <row r="186" s="13" customFormat="1">
      <c r="A186" s="13"/>
      <c r="B186" s="230"/>
      <c r="C186" s="231"/>
      <c r="D186" s="232" t="s">
        <v>193</v>
      </c>
      <c r="E186" s="233" t="s">
        <v>35</v>
      </c>
      <c r="F186" s="234" t="s">
        <v>289</v>
      </c>
      <c r="G186" s="231"/>
      <c r="H186" s="233" t="s">
        <v>35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193</v>
      </c>
      <c r="AU186" s="240" t="s">
        <v>91</v>
      </c>
      <c r="AV186" s="13" t="s">
        <v>89</v>
      </c>
      <c r="AW186" s="13" t="s">
        <v>41</v>
      </c>
      <c r="AX186" s="13" t="s">
        <v>81</v>
      </c>
      <c r="AY186" s="240" t="s">
        <v>123</v>
      </c>
    </row>
    <row r="187" s="14" customFormat="1">
      <c r="A187" s="14"/>
      <c r="B187" s="241"/>
      <c r="C187" s="242"/>
      <c r="D187" s="232" t="s">
        <v>193</v>
      </c>
      <c r="E187" s="243" t="s">
        <v>35</v>
      </c>
      <c r="F187" s="244" t="s">
        <v>290</v>
      </c>
      <c r="G187" s="242"/>
      <c r="H187" s="245">
        <v>129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193</v>
      </c>
      <c r="AU187" s="251" t="s">
        <v>91</v>
      </c>
      <c r="AV187" s="14" t="s">
        <v>91</v>
      </c>
      <c r="AW187" s="14" t="s">
        <v>41</v>
      </c>
      <c r="AX187" s="14" t="s">
        <v>81</v>
      </c>
      <c r="AY187" s="251" t="s">
        <v>123</v>
      </c>
    </row>
    <row r="188" s="14" customFormat="1">
      <c r="A188" s="14"/>
      <c r="B188" s="241"/>
      <c r="C188" s="242"/>
      <c r="D188" s="232" t="s">
        <v>193</v>
      </c>
      <c r="E188" s="243" t="s">
        <v>35</v>
      </c>
      <c r="F188" s="244" t="s">
        <v>291</v>
      </c>
      <c r="G188" s="242"/>
      <c r="H188" s="245">
        <v>256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193</v>
      </c>
      <c r="AU188" s="251" t="s">
        <v>91</v>
      </c>
      <c r="AV188" s="14" t="s">
        <v>91</v>
      </c>
      <c r="AW188" s="14" t="s">
        <v>41</v>
      </c>
      <c r="AX188" s="14" t="s">
        <v>81</v>
      </c>
      <c r="AY188" s="251" t="s">
        <v>123</v>
      </c>
    </row>
    <row r="189" s="15" customFormat="1">
      <c r="A189" s="15"/>
      <c r="B189" s="252"/>
      <c r="C189" s="253"/>
      <c r="D189" s="232" t="s">
        <v>193</v>
      </c>
      <c r="E189" s="254" t="s">
        <v>35</v>
      </c>
      <c r="F189" s="255" t="s">
        <v>202</v>
      </c>
      <c r="G189" s="253"/>
      <c r="H189" s="256">
        <v>385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193</v>
      </c>
      <c r="AU189" s="262" t="s">
        <v>91</v>
      </c>
      <c r="AV189" s="15" t="s">
        <v>147</v>
      </c>
      <c r="AW189" s="15" t="s">
        <v>41</v>
      </c>
      <c r="AX189" s="15" t="s">
        <v>89</v>
      </c>
      <c r="AY189" s="262" t="s">
        <v>123</v>
      </c>
    </row>
    <row r="190" s="2" customFormat="1" ht="16.5" customHeight="1">
      <c r="A190" s="42"/>
      <c r="B190" s="43"/>
      <c r="C190" s="208" t="s">
        <v>292</v>
      </c>
      <c r="D190" s="208" t="s">
        <v>126</v>
      </c>
      <c r="E190" s="209" t="s">
        <v>293</v>
      </c>
      <c r="F190" s="210" t="s">
        <v>294</v>
      </c>
      <c r="G190" s="211" t="s">
        <v>190</v>
      </c>
      <c r="H190" s="212">
        <v>1060.8</v>
      </c>
      <c r="I190" s="213"/>
      <c r="J190" s="214">
        <f>ROUND(I190*H190,2)</f>
        <v>0</v>
      </c>
      <c r="K190" s="210" t="s">
        <v>130</v>
      </c>
      <c r="L190" s="48"/>
      <c r="M190" s="215" t="s">
        <v>35</v>
      </c>
      <c r="N190" s="216" t="s">
        <v>52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19" t="s">
        <v>147</v>
      </c>
      <c r="AT190" s="219" t="s">
        <v>126</v>
      </c>
      <c r="AU190" s="219" t="s">
        <v>91</v>
      </c>
      <c r="AY190" s="20" t="s">
        <v>123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89</v>
      </c>
      <c r="BK190" s="220">
        <f>ROUND(I190*H190,2)</f>
        <v>0</v>
      </c>
      <c r="BL190" s="20" t="s">
        <v>147</v>
      </c>
      <c r="BM190" s="219" t="s">
        <v>295</v>
      </c>
    </row>
    <row r="191" s="2" customFormat="1">
      <c r="A191" s="42"/>
      <c r="B191" s="43"/>
      <c r="C191" s="44"/>
      <c r="D191" s="221" t="s">
        <v>133</v>
      </c>
      <c r="E191" s="44"/>
      <c r="F191" s="222" t="s">
        <v>296</v>
      </c>
      <c r="G191" s="44"/>
      <c r="H191" s="44"/>
      <c r="I191" s="223"/>
      <c r="J191" s="44"/>
      <c r="K191" s="44"/>
      <c r="L191" s="48"/>
      <c r="M191" s="224"/>
      <c r="N191" s="225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133</v>
      </c>
      <c r="AU191" s="20" t="s">
        <v>91</v>
      </c>
    </row>
    <row r="192" s="13" customFormat="1">
      <c r="A192" s="13"/>
      <c r="B192" s="230"/>
      <c r="C192" s="231"/>
      <c r="D192" s="232" t="s">
        <v>193</v>
      </c>
      <c r="E192" s="233" t="s">
        <v>35</v>
      </c>
      <c r="F192" s="234" t="s">
        <v>297</v>
      </c>
      <c r="G192" s="231"/>
      <c r="H192" s="233" t="s">
        <v>35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193</v>
      </c>
      <c r="AU192" s="240" t="s">
        <v>91</v>
      </c>
      <c r="AV192" s="13" t="s">
        <v>89</v>
      </c>
      <c r="AW192" s="13" t="s">
        <v>41</v>
      </c>
      <c r="AX192" s="13" t="s">
        <v>81</v>
      </c>
      <c r="AY192" s="240" t="s">
        <v>123</v>
      </c>
    </row>
    <row r="193" s="13" customFormat="1">
      <c r="A193" s="13"/>
      <c r="B193" s="230"/>
      <c r="C193" s="231"/>
      <c r="D193" s="232" t="s">
        <v>193</v>
      </c>
      <c r="E193" s="233" t="s">
        <v>35</v>
      </c>
      <c r="F193" s="234" t="s">
        <v>298</v>
      </c>
      <c r="G193" s="231"/>
      <c r="H193" s="233" t="s">
        <v>35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193</v>
      </c>
      <c r="AU193" s="240" t="s">
        <v>91</v>
      </c>
      <c r="AV193" s="13" t="s">
        <v>89</v>
      </c>
      <c r="AW193" s="13" t="s">
        <v>41</v>
      </c>
      <c r="AX193" s="13" t="s">
        <v>81</v>
      </c>
      <c r="AY193" s="240" t="s">
        <v>123</v>
      </c>
    </row>
    <row r="194" s="14" customFormat="1">
      <c r="A194" s="14"/>
      <c r="B194" s="241"/>
      <c r="C194" s="242"/>
      <c r="D194" s="232" t="s">
        <v>193</v>
      </c>
      <c r="E194" s="243" t="s">
        <v>35</v>
      </c>
      <c r="F194" s="244" t="s">
        <v>299</v>
      </c>
      <c r="G194" s="242"/>
      <c r="H194" s="245">
        <v>1060.8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193</v>
      </c>
      <c r="AU194" s="251" t="s">
        <v>91</v>
      </c>
      <c r="AV194" s="14" t="s">
        <v>91</v>
      </c>
      <c r="AW194" s="14" t="s">
        <v>41</v>
      </c>
      <c r="AX194" s="14" t="s">
        <v>81</v>
      </c>
      <c r="AY194" s="251" t="s">
        <v>123</v>
      </c>
    </row>
    <row r="195" s="15" customFormat="1">
      <c r="A195" s="15"/>
      <c r="B195" s="252"/>
      <c r="C195" s="253"/>
      <c r="D195" s="232" t="s">
        <v>193</v>
      </c>
      <c r="E195" s="254" t="s">
        <v>35</v>
      </c>
      <c r="F195" s="255" t="s">
        <v>202</v>
      </c>
      <c r="G195" s="253"/>
      <c r="H195" s="256">
        <v>1060.8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193</v>
      </c>
      <c r="AU195" s="262" t="s">
        <v>91</v>
      </c>
      <c r="AV195" s="15" t="s">
        <v>147</v>
      </c>
      <c r="AW195" s="15" t="s">
        <v>41</v>
      </c>
      <c r="AX195" s="15" t="s">
        <v>89</v>
      </c>
      <c r="AY195" s="262" t="s">
        <v>123</v>
      </c>
    </row>
    <row r="196" s="2" customFormat="1" ht="24.15" customHeight="1">
      <c r="A196" s="42"/>
      <c r="B196" s="43"/>
      <c r="C196" s="208" t="s">
        <v>300</v>
      </c>
      <c r="D196" s="208" t="s">
        <v>126</v>
      </c>
      <c r="E196" s="209" t="s">
        <v>301</v>
      </c>
      <c r="F196" s="210" t="s">
        <v>302</v>
      </c>
      <c r="G196" s="211" t="s">
        <v>262</v>
      </c>
      <c r="H196" s="212">
        <v>64</v>
      </c>
      <c r="I196" s="213"/>
      <c r="J196" s="214">
        <f>ROUND(I196*H196,2)</f>
        <v>0</v>
      </c>
      <c r="K196" s="210" t="s">
        <v>130</v>
      </c>
      <c r="L196" s="48"/>
      <c r="M196" s="215" t="s">
        <v>35</v>
      </c>
      <c r="N196" s="216" t="s">
        <v>52</v>
      </c>
      <c r="O196" s="88"/>
      <c r="P196" s="217">
        <f>O196*H196</f>
        <v>0</v>
      </c>
      <c r="Q196" s="217">
        <v>4.0000000000000003E-05</v>
      </c>
      <c r="R196" s="217">
        <f>Q196*H196</f>
        <v>0.0025600000000000002</v>
      </c>
      <c r="S196" s="217">
        <v>0</v>
      </c>
      <c r="T196" s="218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19" t="s">
        <v>147</v>
      </c>
      <c r="AT196" s="219" t="s">
        <v>126</v>
      </c>
      <c r="AU196" s="219" t="s">
        <v>91</v>
      </c>
      <c r="AY196" s="20" t="s">
        <v>123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89</v>
      </c>
      <c r="BK196" s="220">
        <f>ROUND(I196*H196,2)</f>
        <v>0</v>
      </c>
      <c r="BL196" s="20" t="s">
        <v>147</v>
      </c>
      <c r="BM196" s="219" t="s">
        <v>303</v>
      </c>
    </row>
    <row r="197" s="2" customFormat="1">
      <c r="A197" s="42"/>
      <c r="B197" s="43"/>
      <c r="C197" s="44"/>
      <c r="D197" s="221" t="s">
        <v>133</v>
      </c>
      <c r="E197" s="44"/>
      <c r="F197" s="222" t="s">
        <v>304</v>
      </c>
      <c r="G197" s="44"/>
      <c r="H197" s="44"/>
      <c r="I197" s="223"/>
      <c r="J197" s="44"/>
      <c r="K197" s="44"/>
      <c r="L197" s="48"/>
      <c r="M197" s="224"/>
      <c r="N197" s="225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0" t="s">
        <v>133</v>
      </c>
      <c r="AU197" s="20" t="s">
        <v>91</v>
      </c>
    </row>
    <row r="198" s="13" customFormat="1">
      <c r="A198" s="13"/>
      <c r="B198" s="230"/>
      <c r="C198" s="231"/>
      <c r="D198" s="232" t="s">
        <v>193</v>
      </c>
      <c r="E198" s="233" t="s">
        <v>35</v>
      </c>
      <c r="F198" s="234" t="s">
        <v>194</v>
      </c>
      <c r="G198" s="231"/>
      <c r="H198" s="233" t="s">
        <v>35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193</v>
      </c>
      <c r="AU198" s="240" t="s">
        <v>91</v>
      </c>
      <c r="AV198" s="13" t="s">
        <v>89</v>
      </c>
      <c r="AW198" s="13" t="s">
        <v>41</v>
      </c>
      <c r="AX198" s="13" t="s">
        <v>81</v>
      </c>
      <c r="AY198" s="240" t="s">
        <v>123</v>
      </c>
    </row>
    <row r="199" s="13" customFormat="1">
      <c r="A199" s="13"/>
      <c r="B199" s="230"/>
      <c r="C199" s="231"/>
      <c r="D199" s="232" t="s">
        <v>193</v>
      </c>
      <c r="E199" s="233" t="s">
        <v>35</v>
      </c>
      <c r="F199" s="234" t="s">
        <v>195</v>
      </c>
      <c r="G199" s="231"/>
      <c r="H199" s="233" t="s">
        <v>35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193</v>
      </c>
      <c r="AU199" s="240" t="s">
        <v>91</v>
      </c>
      <c r="AV199" s="13" t="s">
        <v>89</v>
      </c>
      <c r="AW199" s="13" t="s">
        <v>41</v>
      </c>
      <c r="AX199" s="13" t="s">
        <v>81</v>
      </c>
      <c r="AY199" s="240" t="s">
        <v>123</v>
      </c>
    </row>
    <row r="200" s="13" customFormat="1">
      <c r="A200" s="13"/>
      <c r="B200" s="230"/>
      <c r="C200" s="231"/>
      <c r="D200" s="232" t="s">
        <v>193</v>
      </c>
      <c r="E200" s="233" t="s">
        <v>35</v>
      </c>
      <c r="F200" s="234" t="s">
        <v>196</v>
      </c>
      <c r="G200" s="231"/>
      <c r="H200" s="233" t="s">
        <v>35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193</v>
      </c>
      <c r="AU200" s="240" t="s">
        <v>91</v>
      </c>
      <c r="AV200" s="13" t="s">
        <v>89</v>
      </c>
      <c r="AW200" s="13" t="s">
        <v>41</v>
      </c>
      <c r="AX200" s="13" t="s">
        <v>81</v>
      </c>
      <c r="AY200" s="240" t="s">
        <v>123</v>
      </c>
    </row>
    <row r="201" s="13" customFormat="1">
      <c r="A201" s="13"/>
      <c r="B201" s="230"/>
      <c r="C201" s="231"/>
      <c r="D201" s="232" t="s">
        <v>193</v>
      </c>
      <c r="E201" s="233" t="s">
        <v>35</v>
      </c>
      <c r="F201" s="234" t="s">
        <v>197</v>
      </c>
      <c r="G201" s="231"/>
      <c r="H201" s="233" t="s">
        <v>35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193</v>
      </c>
      <c r="AU201" s="240" t="s">
        <v>91</v>
      </c>
      <c r="AV201" s="13" t="s">
        <v>89</v>
      </c>
      <c r="AW201" s="13" t="s">
        <v>41</v>
      </c>
      <c r="AX201" s="13" t="s">
        <v>81</v>
      </c>
      <c r="AY201" s="240" t="s">
        <v>123</v>
      </c>
    </row>
    <row r="202" s="13" customFormat="1">
      <c r="A202" s="13"/>
      <c r="B202" s="230"/>
      <c r="C202" s="231"/>
      <c r="D202" s="232" t="s">
        <v>193</v>
      </c>
      <c r="E202" s="233" t="s">
        <v>35</v>
      </c>
      <c r="F202" s="234" t="s">
        <v>198</v>
      </c>
      <c r="G202" s="231"/>
      <c r="H202" s="233" t="s">
        <v>35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193</v>
      </c>
      <c r="AU202" s="240" t="s">
        <v>91</v>
      </c>
      <c r="AV202" s="13" t="s">
        <v>89</v>
      </c>
      <c r="AW202" s="13" t="s">
        <v>41</v>
      </c>
      <c r="AX202" s="13" t="s">
        <v>81</v>
      </c>
      <c r="AY202" s="240" t="s">
        <v>123</v>
      </c>
    </row>
    <row r="203" s="13" customFormat="1">
      <c r="A203" s="13"/>
      <c r="B203" s="230"/>
      <c r="C203" s="231"/>
      <c r="D203" s="232" t="s">
        <v>193</v>
      </c>
      <c r="E203" s="233" t="s">
        <v>35</v>
      </c>
      <c r="F203" s="234" t="s">
        <v>199</v>
      </c>
      <c r="G203" s="231"/>
      <c r="H203" s="233" t="s">
        <v>35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193</v>
      </c>
      <c r="AU203" s="240" t="s">
        <v>91</v>
      </c>
      <c r="AV203" s="13" t="s">
        <v>89</v>
      </c>
      <c r="AW203" s="13" t="s">
        <v>41</v>
      </c>
      <c r="AX203" s="13" t="s">
        <v>81</v>
      </c>
      <c r="AY203" s="240" t="s">
        <v>123</v>
      </c>
    </row>
    <row r="204" s="13" customFormat="1">
      <c r="A204" s="13"/>
      <c r="B204" s="230"/>
      <c r="C204" s="231"/>
      <c r="D204" s="232" t="s">
        <v>193</v>
      </c>
      <c r="E204" s="233" t="s">
        <v>35</v>
      </c>
      <c r="F204" s="234" t="s">
        <v>200</v>
      </c>
      <c r="G204" s="231"/>
      <c r="H204" s="233" t="s">
        <v>35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193</v>
      </c>
      <c r="AU204" s="240" t="s">
        <v>91</v>
      </c>
      <c r="AV204" s="13" t="s">
        <v>89</v>
      </c>
      <c r="AW204" s="13" t="s">
        <v>41</v>
      </c>
      <c r="AX204" s="13" t="s">
        <v>81</v>
      </c>
      <c r="AY204" s="240" t="s">
        <v>123</v>
      </c>
    </row>
    <row r="205" s="13" customFormat="1">
      <c r="A205" s="13"/>
      <c r="B205" s="230"/>
      <c r="C205" s="231"/>
      <c r="D205" s="232" t="s">
        <v>193</v>
      </c>
      <c r="E205" s="233" t="s">
        <v>35</v>
      </c>
      <c r="F205" s="234" t="s">
        <v>198</v>
      </c>
      <c r="G205" s="231"/>
      <c r="H205" s="233" t="s">
        <v>35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193</v>
      </c>
      <c r="AU205" s="240" t="s">
        <v>91</v>
      </c>
      <c r="AV205" s="13" t="s">
        <v>89</v>
      </c>
      <c r="AW205" s="13" t="s">
        <v>41</v>
      </c>
      <c r="AX205" s="13" t="s">
        <v>81</v>
      </c>
      <c r="AY205" s="240" t="s">
        <v>123</v>
      </c>
    </row>
    <row r="206" s="14" customFormat="1">
      <c r="A206" s="14"/>
      <c r="B206" s="241"/>
      <c r="C206" s="242"/>
      <c r="D206" s="232" t="s">
        <v>193</v>
      </c>
      <c r="E206" s="243" t="s">
        <v>35</v>
      </c>
      <c r="F206" s="244" t="s">
        <v>305</v>
      </c>
      <c r="G206" s="242"/>
      <c r="H206" s="245">
        <v>64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193</v>
      </c>
      <c r="AU206" s="251" t="s">
        <v>91</v>
      </c>
      <c r="AV206" s="14" t="s">
        <v>91</v>
      </c>
      <c r="AW206" s="14" t="s">
        <v>41</v>
      </c>
      <c r="AX206" s="14" t="s">
        <v>81</v>
      </c>
      <c r="AY206" s="251" t="s">
        <v>123</v>
      </c>
    </row>
    <row r="207" s="15" customFormat="1">
      <c r="A207" s="15"/>
      <c r="B207" s="252"/>
      <c r="C207" s="253"/>
      <c r="D207" s="232" t="s">
        <v>193</v>
      </c>
      <c r="E207" s="254" t="s">
        <v>35</v>
      </c>
      <c r="F207" s="255" t="s">
        <v>202</v>
      </c>
      <c r="G207" s="253"/>
      <c r="H207" s="256">
        <v>64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193</v>
      </c>
      <c r="AU207" s="262" t="s">
        <v>91</v>
      </c>
      <c r="AV207" s="15" t="s">
        <v>147</v>
      </c>
      <c r="AW207" s="15" t="s">
        <v>41</v>
      </c>
      <c r="AX207" s="15" t="s">
        <v>89</v>
      </c>
      <c r="AY207" s="262" t="s">
        <v>123</v>
      </c>
    </row>
    <row r="208" s="2" customFormat="1" ht="21.75" customHeight="1">
      <c r="A208" s="42"/>
      <c r="B208" s="43"/>
      <c r="C208" s="208" t="s">
        <v>306</v>
      </c>
      <c r="D208" s="208" t="s">
        <v>126</v>
      </c>
      <c r="E208" s="209" t="s">
        <v>307</v>
      </c>
      <c r="F208" s="210" t="s">
        <v>308</v>
      </c>
      <c r="G208" s="211" t="s">
        <v>262</v>
      </c>
      <c r="H208" s="212">
        <v>64</v>
      </c>
      <c r="I208" s="213"/>
      <c r="J208" s="214">
        <f>ROUND(I208*H208,2)</f>
        <v>0</v>
      </c>
      <c r="K208" s="210" t="s">
        <v>130</v>
      </c>
      <c r="L208" s="48"/>
      <c r="M208" s="215" t="s">
        <v>35</v>
      </c>
      <c r="N208" s="216" t="s">
        <v>52</v>
      </c>
      <c r="O208" s="88"/>
      <c r="P208" s="217">
        <f>O208*H208</f>
        <v>0</v>
      </c>
      <c r="Q208" s="217">
        <v>0.00020000000000000001</v>
      </c>
      <c r="R208" s="217">
        <f>Q208*H208</f>
        <v>0.012800000000000001</v>
      </c>
      <c r="S208" s="217">
        <v>0</v>
      </c>
      <c r="T208" s="21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19" t="s">
        <v>147</v>
      </c>
      <c r="AT208" s="219" t="s">
        <v>126</v>
      </c>
      <c r="AU208" s="219" t="s">
        <v>91</v>
      </c>
      <c r="AY208" s="20" t="s">
        <v>123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89</v>
      </c>
      <c r="BK208" s="220">
        <f>ROUND(I208*H208,2)</f>
        <v>0</v>
      </c>
      <c r="BL208" s="20" t="s">
        <v>147</v>
      </c>
      <c r="BM208" s="219" t="s">
        <v>309</v>
      </c>
    </row>
    <row r="209" s="2" customFormat="1">
      <c r="A209" s="42"/>
      <c r="B209" s="43"/>
      <c r="C209" s="44"/>
      <c r="D209" s="221" t="s">
        <v>133</v>
      </c>
      <c r="E209" s="44"/>
      <c r="F209" s="222" t="s">
        <v>310</v>
      </c>
      <c r="G209" s="44"/>
      <c r="H209" s="44"/>
      <c r="I209" s="223"/>
      <c r="J209" s="44"/>
      <c r="K209" s="44"/>
      <c r="L209" s="48"/>
      <c r="M209" s="224"/>
      <c r="N209" s="22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133</v>
      </c>
      <c r="AU209" s="20" t="s">
        <v>91</v>
      </c>
    </row>
    <row r="210" s="13" customFormat="1">
      <c r="A210" s="13"/>
      <c r="B210" s="230"/>
      <c r="C210" s="231"/>
      <c r="D210" s="232" t="s">
        <v>193</v>
      </c>
      <c r="E210" s="233" t="s">
        <v>35</v>
      </c>
      <c r="F210" s="234" t="s">
        <v>194</v>
      </c>
      <c r="G210" s="231"/>
      <c r="H210" s="233" t="s">
        <v>35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193</v>
      </c>
      <c r="AU210" s="240" t="s">
        <v>91</v>
      </c>
      <c r="AV210" s="13" t="s">
        <v>89</v>
      </c>
      <c r="AW210" s="13" t="s">
        <v>41</v>
      </c>
      <c r="AX210" s="13" t="s">
        <v>81</v>
      </c>
      <c r="AY210" s="240" t="s">
        <v>123</v>
      </c>
    </row>
    <row r="211" s="13" customFormat="1">
      <c r="A211" s="13"/>
      <c r="B211" s="230"/>
      <c r="C211" s="231"/>
      <c r="D211" s="232" t="s">
        <v>193</v>
      </c>
      <c r="E211" s="233" t="s">
        <v>35</v>
      </c>
      <c r="F211" s="234" t="s">
        <v>195</v>
      </c>
      <c r="G211" s="231"/>
      <c r="H211" s="233" t="s">
        <v>35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193</v>
      </c>
      <c r="AU211" s="240" t="s">
        <v>91</v>
      </c>
      <c r="AV211" s="13" t="s">
        <v>89</v>
      </c>
      <c r="AW211" s="13" t="s">
        <v>41</v>
      </c>
      <c r="AX211" s="13" t="s">
        <v>81</v>
      </c>
      <c r="AY211" s="240" t="s">
        <v>123</v>
      </c>
    </row>
    <row r="212" s="13" customFormat="1">
      <c r="A212" s="13"/>
      <c r="B212" s="230"/>
      <c r="C212" s="231"/>
      <c r="D212" s="232" t="s">
        <v>193</v>
      </c>
      <c r="E212" s="233" t="s">
        <v>35</v>
      </c>
      <c r="F212" s="234" t="s">
        <v>196</v>
      </c>
      <c r="G212" s="231"/>
      <c r="H212" s="233" t="s">
        <v>35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193</v>
      </c>
      <c r="AU212" s="240" t="s">
        <v>91</v>
      </c>
      <c r="AV212" s="13" t="s">
        <v>89</v>
      </c>
      <c r="AW212" s="13" t="s">
        <v>41</v>
      </c>
      <c r="AX212" s="13" t="s">
        <v>81</v>
      </c>
      <c r="AY212" s="240" t="s">
        <v>123</v>
      </c>
    </row>
    <row r="213" s="13" customFormat="1">
      <c r="A213" s="13"/>
      <c r="B213" s="230"/>
      <c r="C213" s="231"/>
      <c r="D213" s="232" t="s">
        <v>193</v>
      </c>
      <c r="E213" s="233" t="s">
        <v>35</v>
      </c>
      <c r="F213" s="234" t="s">
        <v>197</v>
      </c>
      <c r="G213" s="231"/>
      <c r="H213" s="233" t="s">
        <v>35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193</v>
      </c>
      <c r="AU213" s="240" t="s">
        <v>91</v>
      </c>
      <c r="AV213" s="13" t="s">
        <v>89</v>
      </c>
      <c r="AW213" s="13" t="s">
        <v>41</v>
      </c>
      <c r="AX213" s="13" t="s">
        <v>81</v>
      </c>
      <c r="AY213" s="240" t="s">
        <v>123</v>
      </c>
    </row>
    <row r="214" s="13" customFormat="1">
      <c r="A214" s="13"/>
      <c r="B214" s="230"/>
      <c r="C214" s="231"/>
      <c r="D214" s="232" t="s">
        <v>193</v>
      </c>
      <c r="E214" s="233" t="s">
        <v>35</v>
      </c>
      <c r="F214" s="234" t="s">
        <v>198</v>
      </c>
      <c r="G214" s="231"/>
      <c r="H214" s="233" t="s">
        <v>35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193</v>
      </c>
      <c r="AU214" s="240" t="s">
        <v>91</v>
      </c>
      <c r="AV214" s="13" t="s">
        <v>89</v>
      </c>
      <c r="AW214" s="13" t="s">
        <v>41</v>
      </c>
      <c r="AX214" s="13" t="s">
        <v>81</v>
      </c>
      <c r="AY214" s="240" t="s">
        <v>123</v>
      </c>
    </row>
    <row r="215" s="13" customFormat="1">
      <c r="A215" s="13"/>
      <c r="B215" s="230"/>
      <c r="C215" s="231"/>
      <c r="D215" s="232" t="s">
        <v>193</v>
      </c>
      <c r="E215" s="233" t="s">
        <v>35</v>
      </c>
      <c r="F215" s="234" t="s">
        <v>199</v>
      </c>
      <c r="G215" s="231"/>
      <c r="H215" s="233" t="s">
        <v>35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193</v>
      </c>
      <c r="AU215" s="240" t="s">
        <v>91</v>
      </c>
      <c r="AV215" s="13" t="s">
        <v>89</v>
      </c>
      <c r="AW215" s="13" t="s">
        <v>41</v>
      </c>
      <c r="AX215" s="13" t="s">
        <v>81</v>
      </c>
      <c r="AY215" s="240" t="s">
        <v>123</v>
      </c>
    </row>
    <row r="216" s="13" customFormat="1">
      <c r="A216" s="13"/>
      <c r="B216" s="230"/>
      <c r="C216" s="231"/>
      <c r="D216" s="232" t="s">
        <v>193</v>
      </c>
      <c r="E216" s="233" t="s">
        <v>35</v>
      </c>
      <c r="F216" s="234" t="s">
        <v>200</v>
      </c>
      <c r="G216" s="231"/>
      <c r="H216" s="233" t="s">
        <v>35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193</v>
      </c>
      <c r="AU216" s="240" t="s">
        <v>91</v>
      </c>
      <c r="AV216" s="13" t="s">
        <v>89</v>
      </c>
      <c r="AW216" s="13" t="s">
        <v>41</v>
      </c>
      <c r="AX216" s="13" t="s">
        <v>81</v>
      </c>
      <c r="AY216" s="240" t="s">
        <v>123</v>
      </c>
    </row>
    <row r="217" s="13" customFormat="1">
      <c r="A217" s="13"/>
      <c r="B217" s="230"/>
      <c r="C217" s="231"/>
      <c r="D217" s="232" t="s">
        <v>193</v>
      </c>
      <c r="E217" s="233" t="s">
        <v>35</v>
      </c>
      <c r="F217" s="234" t="s">
        <v>198</v>
      </c>
      <c r="G217" s="231"/>
      <c r="H217" s="233" t="s">
        <v>35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193</v>
      </c>
      <c r="AU217" s="240" t="s">
        <v>91</v>
      </c>
      <c r="AV217" s="13" t="s">
        <v>89</v>
      </c>
      <c r="AW217" s="13" t="s">
        <v>41</v>
      </c>
      <c r="AX217" s="13" t="s">
        <v>81</v>
      </c>
      <c r="AY217" s="240" t="s">
        <v>123</v>
      </c>
    </row>
    <row r="218" s="14" customFormat="1">
      <c r="A218" s="14"/>
      <c r="B218" s="241"/>
      <c r="C218" s="242"/>
      <c r="D218" s="232" t="s">
        <v>193</v>
      </c>
      <c r="E218" s="243" t="s">
        <v>35</v>
      </c>
      <c r="F218" s="244" t="s">
        <v>305</v>
      </c>
      <c r="G218" s="242"/>
      <c r="H218" s="245">
        <v>64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193</v>
      </c>
      <c r="AU218" s="251" t="s">
        <v>91</v>
      </c>
      <c r="AV218" s="14" t="s">
        <v>91</v>
      </c>
      <c r="AW218" s="14" t="s">
        <v>41</v>
      </c>
      <c r="AX218" s="14" t="s">
        <v>81</v>
      </c>
      <c r="AY218" s="251" t="s">
        <v>123</v>
      </c>
    </row>
    <row r="219" s="15" customFormat="1">
      <c r="A219" s="15"/>
      <c r="B219" s="252"/>
      <c r="C219" s="253"/>
      <c r="D219" s="232" t="s">
        <v>193</v>
      </c>
      <c r="E219" s="254" t="s">
        <v>35</v>
      </c>
      <c r="F219" s="255" t="s">
        <v>202</v>
      </c>
      <c r="G219" s="253"/>
      <c r="H219" s="256">
        <v>64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2" t="s">
        <v>193</v>
      </c>
      <c r="AU219" s="262" t="s">
        <v>91</v>
      </c>
      <c r="AV219" s="15" t="s">
        <v>147</v>
      </c>
      <c r="AW219" s="15" t="s">
        <v>41</v>
      </c>
      <c r="AX219" s="15" t="s">
        <v>89</v>
      </c>
      <c r="AY219" s="262" t="s">
        <v>123</v>
      </c>
    </row>
    <row r="220" s="2" customFormat="1" ht="16.5" customHeight="1">
      <c r="A220" s="42"/>
      <c r="B220" s="43"/>
      <c r="C220" s="208" t="s">
        <v>311</v>
      </c>
      <c r="D220" s="208" t="s">
        <v>126</v>
      </c>
      <c r="E220" s="209" t="s">
        <v>312</v>
      </c>
      <c r="F220" s="210" t="s">
        <v>313</v>
      </c>
      <c r="G220" s="211" t="s">
        <v>225</v>
      </c>
      <c r="H220" s="212">
        <v>5.5199999999999996</v>
      </c>
      <c r="I220" s="213"/>
      <c r="J220" s="214">
        <f>ROUND(I220*H220,2)</f>
        <v>0</v>
      </c>
      <c r="K220" s="210" t="s">
        <v>130</v>
      </c>
      <c r="L220" s="48"/>
      <c r="M220" s="215" t="s">
        <v>35</v>
      </c>
      <c r="N220" s="216" t="s">
        <v>52</v>
      </c>
      <c r="O220" s="88"/>
      <c r="P220" s="217">
        <f>O220*H220</f>
        <v>0</v>
      </c>
      <c r="Q220" s="217">
        <v>0</v>
      </c>
      <c r="R220" s="217">
        <f>Q220*H220</f>
        <v>0</v>
      </c>
      <c r="S220" s="217">
        <v>2.3999999999999999</v>
      </c>
      <c r="T220" s="218">
        <f>S220*H220</f>
        <v>13.247999999999999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19" t="s">
        <v>147</v>
      </c>
      <c r="AT220" s="219" t="s">
        <v>126</v>
      </c>
      <c r="AU220" s="219" t="s">
        <v>91</v>
      </c>
      <c r="AY220" s="20" t="s">
        <v>123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0" t="s">
        <v>89</v>
      </c>
      <c r="BK220" s="220">
        <f>ROUND(I220*H220,2)</f>
        <v>0</v>
      </c>
      <c r="BL220" s="20" t="s">
        <v>147</v>
      </c>
      <c r="BM220" s="219" t="s">
        <v>314</v>
      </c>
    </row>
    <row r="221" s="2" customFormat="1">
      <c r="A221" s="42"/>
      <c r="B221" s="43"/>
      <c r="C221" s="44"/>
      <c r="D221" s="221" t="s">
        <v>133</v>
      </c>
      <c r="E221" s="44"/>
      <c r="F221" s="222" t="s">
        <v>315</v>
      </c>
      <c r="G221" s="44"/>
      <c r="H221" s="44"/>
      <c r="I221" s="223"/>
      <c r="J221" s="44"/>
      <c r="K221" s="44"/>
      <c r="L221" s="48"/>
      <c r="M221" s="224"/>
      <c r="N221" s="22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133</v>
      </c>
      <c r="AU221" s="20" t="s">
        <v>91</v>
      </c>
    </row>
    <row r="222" s="13" customFormat="1">
      <c r="A222" s="13"/>
      <c r="B222" s="230"/>
      <c r="C222" s="231"/>
      <c r="D222" s="232" t="s">
        <v>193</v>
      </c>
      <c r="E222" s="233" t="s">
        <v>35</v>
      </c>
      <c r="F222" s="234" t="s">
        <v>316</v>
      </c>
      <c r="G222" s="231"/>
      <c r="H222" s="233" t="s">
        <v>35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193</v>
      </c>
      <c r="AU222" s="240" t="s">
        <v>91</v>
      </c>
      <c r="AV222" s="13" t="s">
        <v>89</v>
      </c>
      <c r="AW222" s="13" t="s">
        <v>41</v>
      </c>
      <c r="AX222" s="13" t="s">
        <v>81</v>
      </c>
      <c r="AY222" s="240" t="s">
        <v>123</v>
      </c>
    </row>
    <row r="223" s="13" customFormat="1">
      <c r="A223" s="13"/>
      <c r="B223" s="230"/>
      <c r="C223" s="231"/>
      <c r="D223" s="232" t="s">
        <v>193</v>
      </c>
      <c r="E223" s="233" t="s">
        <v>35</v>
      </c>
      <c r="F223" s="234" t="s">
        <v>198</v>
      </c>
      <c r="G223" s="231"/>
      <c r="H223" s="233" t="s">
        <v>35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193</v>
      </c>
      <c r="AU223" s="240" t="s">
        <v>91</v>
      </c>
      <c r="AV223" s="13" t="s">
        <v>89</v>
      </c>
      <c r="AW223" s="13" t="s">
        <v>41</v>
      </c>
      <c r="AX223" s="13" t="s">
        <v>81</v>
      </c>
      <c r="AY223" s="240" t="s">
        <v>123</v>
      </c>
    </row>
    <row r="224" s="13" customFormat="1">
      <c r="A224" s="13"/>
      <c r="B224" s="230"/>
      <c r="C224" s="231"/>
      <c r="D224" s="232" t="s">
        <v>193</v>
      </c>
      <c r="E224" s="233" t="s">
        <v>35</v>
      </c>
      <c r="F224" s="234" t="s">
        <v>317</v>
      </c>
      <c r="G224" s="231"/>
      <c r="H224" s="233" t="s">
        <v>35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193</v>
      </c>
      <c r="AU224" s="240" t="s">
        <v>91</v>
      </c>
      <c r="AV224" s="13" t="s">
        <v>89</v>
      </c>
      <c r="AW224" s="13" t="s">
        <v>41</v>
      </c>
      <c r="AX224" s="13" t="s">
        <v>81</v>
      </c>
      <c r="AY224" s="240" t="s">
        <v>123</v>
      </c>
    </row>
    <row r="225" s="13" customFormat="1">
      <c r="A225" s="13"/>
      <c r="B225" s="230"/>
      <c r="C225" s="231"/>
      <c r="D225" s="232" t="s">
        <v>193</v>
      </c>
      <c r="E225" s="233" t="s">
        <v>35</v>
      </c>
      <c r="F225" s="234" t="s">
        <v>198</v>
      </c>
      <c r="G225" s="231"/>
      <c r="H225" s="233" t="s">
        <v>35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193</v>
      </c>
      <c r="AU225" s="240" t="s">
        <v>91</v>
      </c>
      <c r="AV225" s="13" t="s">
        <v>89</v>
      </c>
      <c r="AW225" s="13" t="s">
        <v>41</v>
      </c>
      <c r="AX225" s="13" t="s">
        <v>81</v>
      </c>
      <c r="AY225" s="240" t="s">
        <v>123</v>
      </c>
    </row>
    <row r="226" s="13" customFormat="1">
      <c r="A226" s="13"/>
      <c r="B226" s="230"/>
      <c r="C226" s="231"/>
      <c r="D226" s="232" t="s">
        <v>193</v>
      </c>
      <c r="E226" s="233" t="s">
        <v>35</v>
      </c>
      <c r="F226" s="234" t="s">
        <v>318</v>
      </c>
      <c r="G226" s="231"/>
      <c r="H226" s="233" t="s">
        <v>35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193</v>
      </c>
      <c r="AU226" s="240" t="s">
        <v>91</v>
      </c>
      <c r="AV226" s="13" t="s">
        <v>89</v>
      </c>
      <c r="AW226" s="13" t="s">
        <v>41</v>
      </c>
      <c r="AX226" s="13" t="s">
        <v>81</v>
      </c>
      <c r="AY226" s="240" t="s">
        <v>123</v>
      </c>
    </row>
    <row r="227" s="13" customFormat="1">
      <c r="A227" s="13"/>
      <c r="B227" s="230"/>
      <c r="C227" s="231"/>
      <c r="D227" s="232" t="s">
        <v>193</v>
      </c>
      <c r="E227" s="233" t="s">
        <v>35</v>
      </c>
      <c r="F227" s="234" t="s">
        <v>319</v>
      </c>
      <c r="G227" s="231"/>
      <c r="H227" s="233" t="s">
        <v>35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193</v>
      </c>
      <c r="AU227" s="240" t="s">
        <v>91</v>
      </c>
      <c r="AV227" s="13" t="s">
        <v>89</v>
      </c>
      <c r="AW227" s="13" t="s">
        <v>41</v>
      </c>
      <c r="AX227" s="13" t="s">
        <v>81</v>
      </c>
      <c r="AY227" s="240" t="s">
        <v>123</v>
      </c>
    </row>
    <row r="228" s="13" customFormat="1">
      <c r="A228" s="13"/>
      <c r="B228" s="230"/>
      <c r="C228" s="231"/>
      <c r="D228" s="232" t="s">
        <v>193</v>
      </c>
      <c r="E228" s="233" t="s">
        <v>35</v>
      </c>
      <c r="F228" s="234" t="s">
        <v>198</v>
      </c>
      <c r="G228" s="231"/>
      <c r="H228" s="233" t="s">
        <v>35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193</v>
      </c>
      <c r="AU228" s="240" t="s">
        <v>91</v>
      </c>
      <c r="AV228" s="13" t="s">
        <v>89</v>
      </c>
      <c r="AW228" s="13" t="s">
        <v>41</v>
      </c>
      <c r="AX228" s="13" t="s">
        <v>81</v>
      </c>
      <c r="AY228" s="240" t="s">
        <v>123</v>
      </c>
    </row>
    <row r="229" s="13" customFormat="1">
      <c r="A229" s="13"/>
      <c r="B229" s="230"/>
      <c r="C229" s="231"/>
      <c r="D229" s="232" t="s">
        <v>193</v>
      </c>
      <c r="E229" s="233" t="s">
        <v>35</v>
      </c>
      <c r="F229" s="234" t="s">
        <v>320</v>
      </c>
      <c r="G229" s="231"/>
      <c r="H229" s="233" t="s">
        <v>35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193</v>
      </c>
      <c r="AU229" s="240" t="s">
        <v>91</v>
      </c>
      <c r="AV229" s="13" t="s">
        <v>89</v>
      </c>
      <c r="AW229" s="13" t="s">
        <v>41</v>
      </c>
      <c r="AX229" s="13" t="s">
        <v>81</v>
      </c>
      <c r="AY229" s="240" t="s">
        <v>123</v>
      </c>
    </row>
    <row r="230" s="13" customFormat="1">
      <c r="A230" s="13"/>
      <c r="B230" s="230"/>
      <c r="C230" s="231"/>
      <c r="D230" s="232" t="s">
        <v>193</v>
      </c>
      <c r="E230" s="233" t="s">
        <v>35</v>
      </c>
      <c r="F230" s="234" t="s">
        <v>321</v>
      </c>
      <c r="G230" s="231"/>
      <c r="H230" s="233" t="s">
        <v>35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193</v>
      </c>
      <c r="AU230" s="240" t="s">
        <v>91</v>
      </c>
      <c r="AV230" s="13" t="s">
        <v>89</v>
      </c>
      <c r="AW230" s="13" t="s">
        <v>41</v>
      </c>
      <c r="AX230" s="13" t="s">
        <v>81</v>
      </c>
      <c r="AY230" s="240" t="s">
        <v>123</v>
      </c>
    </row>
    <row r="231" s="13" customFormat="1">
      <c r="A231" s="13"/>
      <c r="B231" s="230"/>
      <c r="C231" s="231"/>
      <c r="D231" s="232" t="s">
        <v>193</v>
      </c>
      <c r="E231" s="233" t="s">
        <v>35</v>
      </c>
      <c r="F231" s="234" t="s">
        <v>322</v>
      </c>
      <c r="G231" s="231"/>
      <c r="H231" s="233" t="s">
        <v>35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193</v>
      </c>
      <c r="AU231" s="240" t="s">
        <v>91</v>
      </c>
      <c r="AV231" s="13" t="s">
        <v>89</v>
      </c>
      <c r="AW231" s="13" t="s">
        <v>41</v>
      </c>
      <c r="AX231" s="13" t="s">
        <v>81</v>
      </c>
      <c r="AY231" s="240" t="s">
        <v>123</v>
      </c>
    </row>
    <row r="232" s="13" customFormat="1">
      <c r="A232" s="13"/>
      <c r="B232" s="230"/>
      <c r="C232" s="231"/>
      <c r="D232" s="232" t="s">
        <v>193</v>
      </c>
      <c r="E232" s="233" t="s">
        <v>35</v>
      </c>
      <c r="F232" s="234" t="s">
        <v>323</v>
      </c>
      <c r="G232" s="231"/>
      <c r="H232" s="233" t="s">
        <v>35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193</v>
      </c>
      <c r="AU232" s="240" t="s">
        <v>91</v>
      </c>
      <c r="AV232" s="13" t="s">
        <v>89</v>
      </c>
      <c r="AW232" s="13" t="s">
        <v>41</v>
      </c>
      <c r="AX232" s="13" t="s">
        <v>81</v>
      </c>
      <c r="AY232" s="240" t="s">
        <v>123</v>
      </c>
    </row>
    <row r="233" s="13" customFormat="1">
      <c r="A233" s="13"/>
      <c r="B233" s="230"/>
      <c r="C233" s="231"/>
      <c r="D233" s="232" t="s">
        <v>193</v>
      </c>
      <c r="E233" s="233" t="s">
        <v>35</v>
      </c>
      <c r="F233" s="234" t="s">
        <v>324</v>
      </c>
      <c r="G233" s="231"/>
      <c r="H233" s="233" t="s">
        <v>35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193</v>
      </c>
      <c r="AU233" s="240" t="s">
        <v>91</v>
      </c>
      <c r="AV233" s="13" t="s">
        <v>89</v>
      </c>
      <c r="AW233" s="13" t="s">
        <v>41</v>
      </c>
      <c r="AX233" s="13" t="s">
        <v>81</v>
      </c>
      <c r="AY233" s="240" t="s">
        <v>123</v>
      </c>
    </row>
    <row r="234" s="13" customFormat="1">
      <c r="A234" s="13"/>
      <c r="B234" s="230"/>
      <c r="C234" s="231"/>
      <c r="D234" s="232" t="s">
        <v>193</v>
      </c>
      <c r="E234" s="233" t="s">
        <v>35</v>
      </c>
      <c r="F234" s="234" t="s">
        <v>325</v>
      </c>
      <c r="G234" s="231"/>
      <c r="H234" s="233" t="s">
        <v>35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193</v>
      </c>
      <c r="AU234" s="240" t="s">
        <v>91</v>
      </c>
      <c r="AV234" s="13" t="s">
        <v>89</v>
      </c>
      <c r="AW234" s="13" t="s">
        <v>41</v>
      </c>
      <c r="AX234" s="13" t="s">
        <v>81</v>
      </c>
      <c r="AY234" s="240" t="s">
        <v>123</v>
      </c>
    </row>
    <row r="235" s="13" customFormat="1">
      <c r="A235" s="13"/>
      <c r="B235" s="230"/>
      <c r="C235" s="231"/>
      <c r="D235" s="232" t="s">
        <v>193</v>
      </c>
      <c r="E235" s="233" t="s">
        <v>35</v>
      </c>
      <c r="F235" s="234" t="s">
        <v>326</v>
      </c>
      <c r="G235" s="231"/>
      <c r="H235" s="233" t="s">
        <v>35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193</v>
      </c>
      <c r="AU235" s="240" t="s">
        <v>91</v>
      </c>
      <c r="AV235" s="13" t="s">
        <v>89</v>
      </c>
      <c r="AW235" s="13" t="s">
        <v>41</v>
      </c>
      <c r="AX235" s="13" t="s">
        <v>81</v>
      </c>
      <c r="AY235" s="240" t="s">
        <v>123</v>
      </c>
    </row>
    <row r="236" s="14" customFormat="1">
      <c r="A236" s="14"/>
      <c r="B236" s="241"/>
      <c r="C236" s="242"/>
      <c r="D236" s="232" t="s">
        <v>193</v>
      </c>
      <c r="E236" s="243" t="s">
        <v>35</v>
      </c>
      <c r="F236" s="244" t="s">
        <v>327</v>
      </c>
      <c r="G236" s="242"/>
      <c r="H236" s="245">
        <v>5.5199999999999996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193</v>
      </c>
      <c r="AU236" s="251" t="s">
        <v>91</v>
      </c>
      <c r="AV236" s="14" t="s">
        <v>91</v>
      </c>
      <c r="AW236" s="14" t="s">
        <v>41</v>
      </c>
      <c r="AX236" s="14" t="s">
        <v>89</v>
      </c>
      <c r="AY236" s="251" t="s">
        <v>123</v>
      </c>
    </row>
    <row r="237" s="2" customFormat="1" ht="24.15" customHeight="1">
      <c r="A237" s="42"/>
      <c r="B237" s="43"/>
      <c r="C237" s="208" t="s">
        <v>328</v>
      </c>
      <c r="D237" s="208" t="s">
        <v>126</v>
      </c>
      <c r="E237" s="209" t="s">
        <v>329</v>
      </c>
      <c r="F237" s="210" t="s">
        <v>330</v>
      </c>
      <c r="G237" s="211" t="s">
        <v>331</v>
      </c>
      <c r="H237" s="212">
        <v>98</v>
      </c>
      <c r="I237" s="213"/>
      <c r="J237" s="214">
        <f>ROUND(I237*H237,2)</f>
        <v>0</v>
      </c>
      <c r="K237" s="210" t="s">
        <v>130</v>
      </c>
      <c r="L237" s="48"/>
      <c r="M237" s="215" t="s">
        <v>35</v>
      </c>
      <c r="N237" s="216" t="s">
        <v>52</v>
      </c>
      <c r="O237" s="88"/>
      <c r="P237" s="217">
        <f>O237*H237</f>
        <v>0</v>
      </c>
      <c r="Q237" s="217">
        <v>0</v>
      </c>
      <c r="R237" s="217">
        <f>Q237*H237</f>
        <v>0</v>
      </c>
      <c r="S237" s="217">
        <v>0.0060000000000000001</v>
      </c>
      <c r="T237" s="218">
        <f>S237*H237</f>
        <v>0.58799999999999997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19" t="s">
        <v>147</v>
      </c>
      <c r="AT237" s="219" t="s">
        <v>126</v>
      </c>
      <c r="AU237" s="219" t="s">
        <v>91</v>
      </c>
      <c r="AY237" s="20" t="s">
        <v>123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89</v>
      </c>
      <c r="BK237" s="220">
        <f>ROUND(I237*H237,2)</f>
        <v>0</v>
      </c>
      <c r="BL237" s="20" t="s">
        <v>147</v>
      </c>
      <c r="BM237" s="219" t="s">
        <v>332</v>
      </c>
    </row>
    <row r="238" s="2" customFormat="1">
      <c r="A238" s="42"/>
      <c r="B238" s="43"/>
      <c r="C238" s="44"/>
      <c r="D238" s="221" t="s">
        <v>133</v>
      </c>
      <c r="E238" s="44"/>
      <c r="F238" s="222" t="s">
        <v>333</v>
      </c>
      <c r="G238" s="44"/>
      <c r="H238" s="44"/>
      <c r="I238" s="223"/>
      <c r="J238" s="44"/>
      <c r="K238" s="44"/>
      <c r="L238" s="48"/>
      <c r="M238" s="224"/>
      <c r="N238" s="22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133</v>
      </c>
      <c r="AU238" s="20" t="s">
        <v>91</v>
      </c>
    </row>
    <row r="239" s="13" customFormat="1">
      <c r="A239" s="13"/>
      <c r="B239" s="230"/>
      <c r="C239" s="231"/>
      <c r="D239" s="232" t="s">
        <v>193</v>
      </c>
      <c r="E239" s="233" t="s">
        <v>35</v>
      </c>
      <c r="F239" s="234" t="s">
        <v>334</v>
      </c>
      <c r="G239" s="231"/>
      <c r="H239" s="233" t="s">
        <v>35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193</v>
      </c>
      <c r="AU239" s="240" t="s">
        <v>91</v>
      </c>
      <c r="AV239" s="13" t="s">
        <v>89</v>
      </c>
      <c r="AW239" s="13" t="s">
        <v>41</v>
      </c>
      <c r="AX239" s="13" t="s">
        <v>81</v>
      </c>
      <c r="AY239" s="240" t="s">
        <v>123</v>
      </c>
    </row>
    <row r="240" s="13" customFormat="1">
      <c r="A240" s="13"/>
      <c r="B240" s="230"/>
      <c r="C240" s="231"/>
      <c r="D240" s="232" t="s">
        <v>193</v>
      </c>
      <c r="E240" s="233" t="s">
        <v>35</v>
      </c>
      <c r="F240" s="234" t="s">
        <v>335</v>
      </c>
      <c r="G240" s="231"/>
      <c r="H240" s="233" t="s">
        <v>35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193</v>
      </c>
      <c r="AU240" s="240" t="s">
        <v>91</v>
      </c>
      <c r="AV240" s="13" t="s">
        <v>89</v>
      </c>
      <c r="AW240" s="13" t="s">
        <v>41</v>
      </c>
      <c r="AX240" s="13" t="s">
        <v>81</v>
      </c>
      <c r="AY240" s="240" t="s">
        <v>123</v>
      </c>
    </row>
    <row r="241" s="14" customFormat="1">
      <c r="A241" s="14"/>
      <c r="B241" s="241"/>
      <c r="C241" s="242"/>
      <c r="D241" s="232" t="s">
        <v>193</v>
      </c>
      <c r="E241" s="243" t="s">
        <v>35</v>
      </c>
      <c r="F241" s="244" t="s">
        <v>336</v>
      </c>
      <c r="G241" s="242"/>
      <c r="H241" s="245">
        <v>98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193</v>
      </c>
      <c r="AU241" s="251" t="s">
        <v>91</v>
      </c>
      <c r="AV241" s="14" t="s">
        <v>91</v>
      </c>
      <c r="AW241" s="14" t="s">
        <v>41</v>
      </c>
      <c r="AX241" s="14" t="s">
        <v>89</v>
      </c>
      <c r="AY241" s="251" t="s">
        <v>123</v>
      </c>
    </row>
    <row r="242" s="2" customFormat="1" ht="16.5" customHeight="1">
      <c r="A242" s="42"/>
      <c r="B242" s="43"/>
      <c r="C242" s="208" t="s">
        <v>337</v>
      </c>
      <c r="D242" s="208" t="s">
        <v>126</v>
      </c>
      <c r="E242" s="209" t="s">
        <v>338</v>
      </c>
      <c r="F242" s="210" t="s">
        <v>339</v>
      </c>
      <c r="G242" s="211" t="s">
        <v>190</v>
      </c>
      <c r="H242" s="212">
        <v>335.69999999999999</v>
      </c>
      <c r="I242" s="213"/>
      <c r="J242" s="214">
        <f>ROUND(I242*H242,2)</f>
        <v>0</v>
      </c>
      <c r="K242" s="210" t="s">
        <v>130</v>
      </c>
      <c r="L242" s="48"/>
      <c r="M242" s="215" t="s">
        <v>35</v>
      </c>
      <c r="N242" s="216" t="s">
        <v>52</v>
      </c>
      <c r="O242" s="88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19" t="s">
        <v>147</v>
      </c>
      <c r="AT242" s="219" t="s">
        <v>126</v>
      </c>
      <c r="AU242" s="219" t="s">
        <v>91</v>
      </c>
      <c r="AY242" s="20" t="s">
        <v>123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89</v>
      </c>
      <c r="BK242" s="220">
        <f>ROUND(I242*H242,2)</f>
        <v>0</v>
      </c>
      <c r="BL242" s="20" t="s">
        <v>147</v>
      </c>
      <c r="BM242" s="219" t="s">
        <v>340</v>
      </c>
    </row>
    <row r="243" s="2" customFormat="1">
      <c r="A243" s="42"/>
      <c r="B243" s="43"/>
      <c r="C243" s="44"/>
      <c r="D243" s="221" t="s">
        <v>133</v>
      </c>
      <c r="E243" s="44"/>
      <c r="F243" s="222" t="s">
        <v>341</v>
      </c>
      <c r="G243" s="44"/>
      <c r="H243" s="44"/>
      <c r="I243" s="223"/>
      <c r="J243" s="44"/>
      <c r="K243" s="44"/>
      <c r="L243" s="48"/>
      <c r="M243" s="224"/>
      <c r="N243" s="225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133</v>
      </c>
      <c r="AU243" s="20" t="s">
        <v>91</v>
      </c>
    </row>
    <row r="244" s="13" customFormat="1">
      <c r="A244" s="13"/>
      <c r="B244" s="230"/>
      <c r="C244" s="231"/>
      <c r="D244" s="232" t="s">
        <v>193</v>
      </c>
      <c r="E244" s="233" t="s">
        <v>35</v>
      </c>
      <c r="F244" s="234" t="s">
        <v>342</v>
      </c>
      <c r="G244" s="231"/>
      <c r="H244" s="233" t="s">
        <v>35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193</v>
      </c>
      <c r="AU244" s="240" t="s">
        <v>91</v>
      </c>
      <c r="AV244" s="13" t="s">
        <v>89</v>
      </c>
      <c r="AW244" s="13" t="s">
        <v>41</v>
      </c>
      <c r="AX244" s="13" t="s">
        <v>81</v>
      </c>
      <c r="AY244" s="240" t="s">
        <v>123</v>
      </c>
    </row>
    <row r="245" s="13" customFormat="1">
      <c r="A245" s="13"/>
      <c r="B245" s="230"/>
      <c r="C245" s="231"/>
      <c r="D245" s="232" t="s">
        <v>193</v>
      </c>
      <c r="E245" s="233" t="s">
        <v>35</v>
      </c>
      <c r="F245" s="234" t="s">
        <v>343</v>
      </c>
      <c r="G245" s="231"/>
      <c r="H245" s="233" t="s">
        <v>35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193</v>
      </c>
      <c r="AU245" s="240" t="s">
        <v>91</v>
      </c>
      <c r="AV245" s="13" t="s">
        <v>89</v>
      </c>
      <c r="AW245" s="13" t="s">
        <v>41</v>
      </c>
      <c r="AX245" s="13" t="s">
        <v>81</v>
      </c>
      <c r="AY245" s="240" t="s">
        <v>123</v>
      </c>
    </row>
    <row r="246" s="14" customFormat="1">
      <c r="A246" s="14"/>
      <c r="B246" s="241"/>
      <c r="C246" s="242"/>
      <c r="D246" s="232" t="s">
        <v>193</v>
      </c>
      <c r="E246" s="243" t="s">
        <v>35</v>
      </c>
      <c r="F246" s="244" t="s">
        <v>344</v>
      </c>
      <c r="G246" s="242"/>
      <c r="H246" s="245">
        <v>90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193</v>
      </c>
      <c r="AU246" s="251" t="s">
        <v>91</v>
      </c>
      <c r="AV246" s="14" t="s">
        <v>91</v>
      </c>
      <c r="AW246" s="14" t="s">
        <v>41</v>
      </c>
      <c r="AX246" s="14" t="s">
        <v>81</v>
      </c>
      <c r="AY246" s="251" t="s">
        <v>123</v>
      </c>
    </row>
    <row r="247" s="14" customFormat="1">
      <c r="A247" s="14"/>
      <c r="B247" s="241"/>
      <c r="C247" s="242"/>
      <c r="D247" s="232" t="s">
        <v>193</v>
      </c>
      <c r="E247" s="243" t="s">
        <v>35</v>
      </c>
      <c r="F247" s="244" t="s">
        <v>345</v>
      </c>
      <c r="G247" s="242"/>
      <c r="H247" s="245">
        <v>170.19999999999999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193</v>
      </c>
      <c r="AU247" s="251" t="s">
        <v>91</v>
      </c>
      <c r="AV247" s="14" t="s">
        <v>91</v>
      </c>
      <c r="AW247" s="14" t="s">
        <v>41</v>
      </c>
      <c r="AX247" s="14" t="s">
        <v>81</v>
      </c>
      <c r="AY247" s="251" t="s">
        <v>123</v>
      </c>
    </row>
    <row r="248" s="13" customFormat="1">
      <c r="A248" s="13"/>
      <c r="B248" s="230"/>
      <c r="C248" s="231"/>
      <c r="D248" s="232" t="s">
        <v>193</v>
      </c>
      <c r="E248" s="233" t="s">
        <v>35</v>
      </c>
      <c r="F248" s="234" t="s">
        <v>243</v>
      </c>
      <c r="G248" s="231"/>
      <c r="H248" s="233" t="s">
        <v>35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193</v>
      </c>
      <c r="AU248" s="240" t="s">
        <v>91</v>
      </c>
      <c r="AV248" s="13" t="s">
        <v>89</v>
      </c>
      <c r="AW248" s="13" t="s">
        <v>41</v>
      </c>
      <c r="AX248" s="13" t="s">
        <v>81</v>
      </c>
      <c r="AY248" s="240" t="s">
        <v>123</v>
      </c>
    </row>
    <row r="249" s="14" customFormat="1">
      <c r="A249" s="14"/>
      <c r="B249" s="241"/>
      <c r="C249" s="242"/>
      <c r="D249" s="232" t="s">
        <v>193</v>
      </c>
      <c r="E249" s="243" t="s">
        <v>35</v>
      </c>
      <c r="F249" s="244" t="s">
        <v>346</v>
      </c>
      <c r="G249" s="242"/>
      <c r="H249" s="245">
        <v>55.200000000000003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193</v>
      </c>
      <c r="AU249" s="251" t="s">
        <v>91</v>
      </c>
      <c r="AV249" s="14" t="s">
        <v>91</v>
      </c>
      <c r="AW249" s="14" t="s">
        <v>41</v>
      </c>
      <c r="AX249" s="14" t="s">
        <v>81</v>
      </c>
      <c r="AY249" s="251" t="s">
        <v>123</v>
      </c>
    </row>
    <row r="250" s="14" customFormat="1">
      <c r="A250" s="14"/>
      <c r="B250" s="241"/>
      <c r="C250" s="242"/>
      <c r="D250" s="232" t="s">
        <v>193</v>
      </c>
      <c r="E250" s="243" t="s">
        <v>35</v>
      </c>
      <c r="F250" s="244" t="s">
        <v>347</v>
      </c>
      <c r="G250" s="242"/>
      <c r="H250" s="245">
        <v>20.25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193</v>
      </c>
      <c r="AU250" s="251" t="s">
        <v>91</v>
      </c>
      <c r="AV250" s="14" t="s">
        <v>91</v>
      </c>
      <c r="AW250" s="14" t="s">
        <v>41</v>
      </c>
      <c r="AX250" s="14" t="s">
        <v>81</v>
      </c>
      <c r="AY250" s="251" t="s">
        <v>123</v>
      </c>
    </row>
    <row r="251" s="14" customFormat="1">
      <c r="A251" s="14"/>
      <c r="B251" s="241"/>
      <c r="C251" s="242"/>
      <c r="D251" s="232" t="s">
        <v>193</v>
      </c>
      <c r="E251" s="243" t="s">
        <v>35</v>
      </c>
      <c r="F251" s="244" t="s">
        <v>348</v>
      </c>
      <c r="G251" s="242"/>
      <c r="H251" s="245">
        <v>0.050000000000000003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193</v>
      </c>
      <c r="AU251" s="251" t="s">
        <v>91</v>
      </c>
      <c r="AV251" s="14" t="s">
        <v>91</v>
      </c>
      <c r="AW251" s="14" t="s">
        <v>41</v>
      </c>
      <c r="AX251" s="14" t="s">
        <v>81</v>
      </c>
      <c r="AY251" s="251" t="s">
        <v>123</v>
      </c>
    </row>
    <row r="252" s="15" customFormat="1">
      <c r="A252" s="15"/>
      <c r="B252" s="252"/>
      <c r="C252" s="253"/>
      <c r="D252" s="232" t="s">
        <v>193</v>
      </c>
      <c r="E252" s="254" t="s">
        <v>35</v>
      </c>
      <c r="F252" s="255" t="s">
        <v>202</v>
      </c>
      <c r="G252" s="253"/>
      <c r="H252" s="256">
        <v>335.69999999999999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2" t="s">
        <v>193</v>
      </c>
      <c r="AU252" s="262" t="s">
        <v>91</v>
      </c>
      <c r="AV252" s="15" t="s">
        <v>147</v>
      </c>
      <c r="AW252" s="15" t="s">
        <v>41</v>
      </c>
      <c r="AX252" s="15" t="s">
        <v>89</v>
      </c>
      <c r="AY252" s="262" t="s">
        <v>123</v>
      </c>
    </row>
    <row r="253" s="2" customFormat="1" ht="16.5" customHeight="1">
      <c r="A253" s="42"/>
      <c r="B253" s="43"/>
      <c r="C253" s="208" t="s">
        <v>349</v>
      </c>
      <c r="D253" s="208" t="s">
        <v>126</v>
      </c>
      <c r="E253" s="209" t="s">
        <v>350</v>
      </c>
      <c r="F253" s="210" t="s">
        <v>351</v>
      </c>
      <c r="G253" s="211" t="s">
        <v>190</v>
      </c>
      <c r="H253" s="212">
        <v>289.80000000000001</v>
      </c>
      <c r="I253" s="213"/>
      <c r="J253" s="214">
        <f>ROUND(I253*H253,2)</f>
        <v>0</v>
      </c>
      <c r="K253" s="210" t="s">
        <v>130</v>
      </c>
      <c r="L253" s="48"/>
      <c r="M253" s="215" t="s">
        <v>35</v>
      </c>
      <c r="N253" s="216" t="s">
        <v>52</v>
      </c>
      <c r="O253" s="88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19" t="s">
        <v>147</v>
      </c>
      <c r="AT253" s="219" t="s">
        <v>126</v>
      </c>
      <c r="AU253" s="219" t="s">
        <v>91</v>
      </c>
      <c r="AY253" s="20" t="s">
        <v>123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89</v>
      </c>
      <c r="BK253" s="220">
        <f>ROUND(I253*H253,2)</f>
        <v>0</v>
      </c>
      <c r="BL253" s="20" t="s">
        <v>147</v>
      </c>
      <c r="BM253" s="219" t="s">
        <v>352</v>
      </c>
    </row>
    <row r="254" s="2" customFormat="1">
      <c r="A254" s="42"/>
      <c r="B254" s="43"/>
      <c r="C254" s="44"/>
      <c r="D254" s="221" t="s">
        <v>133</v>
      </c>
      <c r="E254" s="44"/>
      <c r="F254" s="222" t="s">
        <v>353</v>
      </c>
      <c r="G254" s="44"/>
      <c r="H254" s="44"/>
      <c r="I254" s="223"/>
      <c r="J254" s="44"/>
      <c r="K254" s="44"/>
      <c r="L254" s="48"/>
      <c r="M254" s="224"/>
      <c r="N254" s="225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133</v>
      </c>
      <c r="AU254" s="20" t="s">
        <v>91</v>
      </c>
    </row>
    <row r="255" s="2" customFormat="1" ht="24.15" customHeight="1">
      <c r="A255" s="42"/>
      <c r="B255" s="43"/>
      <c r="C255" s="208" t="s">
        <v>354</v>
      </c>
      <c r="D255" s="208" t="s">
        <v>126</v>
      </c>
      <c r="E255" s="209" t="s">
        <v>355</v>
      </c>
      <c r="F255" s="210" t="s">
        <v>356</v>
      </c>
      <c r="G255" s="211" t="s">
        <v>190</v>
      </c>
      <c r="H255" s="212">
        <v>289.80000000000001</v>
      </c>
      <c r="I255" s="213"/>
      <c r="J255" s="214">
        <f>ROUND(I255*H255,2)</f>
        <v>0</v>
      </c>
      <c r="K255" s="210" t="s">
        <v>130</v>
      </c>
      <c r="L255" s="48"/>
      <c r="M255" s="215" t="s">
        <v>35</v>
      </c>
      <c r="N255" s="216" t="s">
        <v>52</v>
      </c>
      <c r="O255" s="88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19" t="s">
        <v>147</v>
      </c>
      <c r="AT255" s="219" t="s">
        <v>126</v>
      </c>
      <c r="AU255" s="219" t="s">
        <v>91</v>
      </c>
      <c r="AY255" s="20" t="s">
        <v>123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89</v>
      </c>
      <c r="BK255" s="220">
        <f>ROUND(I255*H255,2)</f>
        <v>0</v>
      </c>
      <c r="BL255" s="20" t="s">
        <v>147</v>
      </c>
      <c r="BM255" s="219" t="s">
        <v>357</v>
      </c>
    </row>
    <row r="256" s="2" customFormat="1">
      <c r="A256" s="42"/>
      <c r="B256" s="43"/>
      <c r="C256" s="44"/>
      <c r="D256" s="221" t="s">
        <v>133</v>
      </c>
      <c r="E256" s="44"/>
      <c r="F256" s="222" t="s">
        <v>358</v>
      </c>
      <c r="G256" s="44"/>
      <c r="H256" s="44"/>
      <c r="I256" s="223"/>
      <c r="J256" s="44"/>
      <c r="K256" s="44"/>
      <c r="L256" s="48"/>
      <c r="M256" s="224"/>
      <c r="N256" s="225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133</v>
      </c>
      <c r="AU256" s="20" t="s">
        <v>91</v>
      </c>
    </row>
    <row r="257" s="12" customFormat="1" ht="22.8" customHeight="1">
      <c r="A257" s="12"/>
      <c r="B257" s="192"/>
      <c r="C257" s="193"/>
      <c r="D257" s="194" t="s">
        <v>80</v>
      </c>
      <c r="E257" s="206" t="s">
        <v>359</v>
      </c>
      <c r="F257" s="206" t="s">
        <v>360</v>
      </c>
      <c r="G257" s="193"/>
      <c r="H257" s="193"/>
      <c r="I257" s="196"/>
      <c r="J257" s="207">
        <f>BK257</f>
        <v>0</v>
      </c>
      <c r="K257" s="193"/>
      <c r="L257" s="198"/>
      <c r="M257" s="199"/>
      <c r="N257" s="200"/>
      <c r="O257" s="200"/>
      <c r="P257" s="201">
        <f>SUM(P258:P285)</f>
        <v>0</v>
      </c>
      <c r="Q257" s="200"/>
      <c r="R257" s="201">
        <f>SUM(R258:R285)</f>
        <v>0</v>
      </c>
      <c r="S257" s="200"/>
      <c r="T257" s="202">
        <f>SUM(T258:T285)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3" t="s">
        <v>89</v>
      </c>
      <c r="AT257" s="204" t="s">
        <v>80</v>
      </c>
      <c r="AU257" s="204" t="s">
        <v>89</v>
      </c>
      <c r="AY257" s="203" t="s">
        <v>123</v>
      </c>
      <c r="BK257" s="205">
        <f>SUM(BK258:BK285)</f>
        <v>0</v>
      </c>
    </row>
    <row r="258" s="2" customFormat="1" ht="24.15" customHeight="1">
      <c r="A258" s="42"/>
      <c r="B258" s="43"/>
      <c r="C258" s="208" t="s">
        <v>7</v>
      </c>
      <c r="D258" s="208" t="s">
        <v>126</v>
      </c>
      <c r="E258" s="209" t="s">
        <v>361</v>
      </c>
      <c r="F258" s="210" t="s">
        <v>362</v>
      </c>
      <c r="G258" s="211" t="s">
        <v>363</v>
      </c>
      <c r="H258" s="212">
        <v>41.819000000000003</v>
      </c>
      <c r="I258" s="213"/>
      <c r="J258" s="214">
        <f>ROUND(I258*H258,2)</f>
        <v>0</v>
      </c>
      <c r="K258" s="210" t="s">
        <v>130</v>
      </c>
      <c r="L258" s="48"/>
      <c r="M258" s="215" t="s">
        <v>35</v>
      </c>
      <c r="N258" s="216" t="s">
        <v>52</v>
      </c>
      <c r="O258" s="88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19" t="s">
        <v>147</v>
      </c>
      <c r="AT258" s="219" t="s">
        <v>126</v>
      </c>
      <c r="AU258" s="219" t="s">
        <v>91</v>
      </c>
      <c r="AY258" s="20" t="s">
        <v>123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89</v>
      </c>
      <c r="BK258" s="220">
        <f>ROUND(I258*H258,2)</f>
        <v>0</v>
      </c>
      <c r="BL258" s="20" t="s">
        <v>147</v>
      </c>
      <c r="BM258" s="219" t="s">
        <v>364</v>
      </c>
    </row>
    <row r="259" s="2" customFormat="1">
      <c r="A259" s="42"/>
      <c r="B259" s="43"/>
      <c r="C259" s="44"/>
      <c r="D259" s="221" t="s">
        <v>133</v>
      </c>
      <c r="E259" s="44"/>
      <c r="F259" s="222" t="s">
        <v>365</v>
      </c>
      <c r="G259" s="44"/>
      <c r="H259" s="44"/>
      <c r="I259" s="223"/>
      <c r="J259" s="44"/>
      <c r="K259" s="44"/>
      <c r="L259" s="48"/>
      <c r="M259" s="224"/>
      <c r="N259" s="225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133</v>
      </c>
      <c r="AU259" s="20" t="s">
        <v>91</v>
      </c>
    </row>
    <row r="260" s="2" customFormat="1" ht="16.5" customHeight="1">
      <c r="A260" s="42"/>
      <c r="B260" s="43"/>
      <c r="C260" s="208" t="s">
        <v>366</v>
      </c>
      <c r="D260" s="208" t="s">
        <v>126</v>
      </c>
      <c r="E260" s="209" t="s">
        <v>367</v>
      </c>
      <c r="F260" s="210" t="s">
        <v>368</v>
      </c>
      <c r="G260" s="211" t="s">
        <v>331</v>
      </c>
      <c r="H260" s="212">
        <v>15</v>
      </c>
      <c r="I260" s="213"/>
      <c r="J260" s="214">
        <f>ROUND(I260*H260,2)</f>
        <v>0</v>
      </c>
      <c r="K260" s="210" t="s">
        <v>130</v>
      </c>
      <c r="L260" s="48"/>
      <c r="M260" s="215" t="s">
        <v>35</v>
      </c>
      <c r="N260" s="216" t="s">
        <v>52</v>
      </c>
      <c r="O260" s="88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R260" s="219" t="s">
        <v>147</v>
      </c>
      <c r="AT260" s="219" t="s">
        <v>126</v>
      </c>
      <c r="AU260" s="219" t="s">
        <v>91</v>
      </c>
      <c r="AY260" s="20" t="s">
        <v>123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89</v>
      </c>
      <c r="BK260" s="220">
        <f>ROUND(I260*H260,2)</f>
        <v>0</v>
      </c>
      <c r="BL260" s="20" t="s">
        <v>147</v>
      </c>
      <c r="BM260" s="219" t="s">
        <v>369</v>
      </c>
    </row>
    <row r="261" s="2" customFormat="1">
      <c r="A261" s="42"/>
      <c r="B261" s="43"/>
      <c r="C261" s="44"/>
      <c r="D261" s="221" t="s">
        <v>133</v>
      </c>
      <c r="E261" s="44"/>
      <c r="F261" s="222" t="s">
        <v>370</v>
      </c>
      <c r="G261" s="44"/>
      <c r="H261" s="44"/>
      <c r="I261" s="223"/>
      <c r="J261" s="44"/>
      <c r="K261" s="44"/>
      <c r="L261" s="48"/>
      <c r="M261" s="224"/>
      <c r="N261" s="225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133</v>
      </c>
      <c r="AU261" s="20" t="s">
        <v>91</v>
      </c>
    </row>
    <row r="262" s="2" customFormat="1" ht="24.15" customHeight="1">
      <c r="A262" s="42"/>
      <c r="B262" s="43"/>
      <c r="C262" s="208" t="s">
        <v>371</v>
      </c>
      <c r="D262" s="208" t="s">
        <v>126</v>
      </c>
      <c r="E262" s="209" t="s">
        <v>372</v>
      </c>
      <c r="F262" s="210" t="s">
        <v>373</v>
      </c>
      <c r="G262" s="211" t="s">
        <v>331</v>
      </c>
      <c r="H262" s="212">
        <v>525</v>
      </c>
      <c r="I262" s="213"/>
      <c r="J262" s="214">
        <f>ROUND(I262*H262,2)</f>
        <v>0</v>
      </c>
      <c r="K262" s="210" t="s">
        <v>130</v>
      </c>
      <c r="L262" s="48"/>
      <c r="M262" s="215" t="s">
        <v>35</v>
      </c>
      <c r="N262" s="216" t="s">
        <v>52</v>
      </c>
      <c r="O262" s="88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19" t="s">
        <v>147</v>
      </c>
      <c r="AT262" s="219" t="s">
        <v>126</v>
      </c>
      <c r="AU262" s="219" t="s">
        <v>91</v>
      </c>
      <c r="AY262" s="20" t="s">
        <v>123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89</v>
      </c>
      <c r="BK262" s="220">
        <f>ROUND(I262*H262,2)</f>
        <v>0</v>
      </c>
      <c r="BL262" s="20" t="s">
        <v>147</v>
      </c>
      <c r="BM262" s="219" t="s">
        <v>374</v>
      </c>
    </row>
    <row r="263" s="2" customFormat="1">
      <c r="A263" s="42"/>
      <c r="B263" s="43"/>
      <c r="C263" s="44"/>
      <c r="D263" s="221" t="s">
        <v>133</v>
      </c>
      <c r="E263" s="44"/>
      <c r="F263" s="222" t="s">
        <v>375</v>
      </c>
      <c r="G263" s="44"/>
      <c r="H263" s="44"/>
      <c r="I263" s="223"/>
      <c r="J263" s="44"/>
      <c r="K263" s="44"/>
      <c r="L263" s="48"/>
      <c r="M263" s="224"/>
      <c r="N263" s="225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133</v>
      </c>
      <c r="AU263" s="20" t="s">
        <v>91</v>
      </c>
    </row>
    <row r="264" s="14" customFormat="1">
      <c r="A264" s="14"/>
      <c r="B264" s="241"/>
      <c r="C264" s="242"/>
      <c r="D264" s="232" t="s">
        <v>193</v>
      </c>
      <c r="E264" s="242"/>
      <c r="F264" s="244" t="s">
        <v>376</v>
      </c>
      <c r="G264" s="242"/>
      <c r="H264" s="245">
        <v>525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193</v>
      </c>
      <c r="AU264" s="251" t="s">
        <v>91</v>
      </c>
      <c r="AV264" s="14" t="s">
        <v>91</v>
      </c>
      <c r="AW264" s="14" t="s">
        <v>4</v>
      </c>
      <c r="AX264" s="14" t="s">
        <v>89</v>
      </c>
      <c r="AY264" s="251" t="s">
        <v>123</v>
      </c>
    </row>
    <row r="265" s="2" customFormat="1" ht="21.75" customHeight="1">
      <c r="A265" s="42"/>
      <c r="B265" s="43"/>
      <c r="C265" s="208" t="s">
        <v>377</v>
      </c>
      <c r="D265" s="208" t="s">
        <v>126</v>
      </c>
      <c r="E265" s="209" t="s">
        <v>378</v>
      </c>
      <c r="F265" s="210" t="s">
        <v>379</v>
      </c>
      <c r="G265" s="211" t="s">
        <v>363</v>
      </c>
      <c r="H265" s="212">
        <v>41.819000000000003</v>
      </c>
      <c r="I265" s="213"/>
      <c r="J265" s="214">
        <f>ROUND(I265*H265,2)</f>
        <v>0</v>
      </c>
      <c r="K265" s="210" t="s">
        <v>130</v>
      </c>
      <c r="L265" s="48"/>
      <c r="M265" s="215" t="s">
        <v>35</v>
      </c>
      <c r="N265" s="216" t="s">
        <v>52</v>
      </c>
      <c r="O265" s="88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19" t="s">
        <v>147</v>
      </c>
      <c r="AT265" s="219" t="s">
        <v>126</v>
      </c>
      <c r="AU265" s="219" t="s">
        <v>91</v>
      </c>
      <c r="AY265" s="20" t="s">
        <v>123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89</v>
      </c>
      <c r="BK265" s="220">
        <f>ROUND(I265*H265,2)</f>
        <v>0</v>
      </c>
      <c r="BL265" s="20" t="s">
        <v>147</v>
      </c>
      <c r="BM265" s="219" t="s">
        <v>380</v>
      </c>
    </row>
    <row r="266" s="2" customFormat="1">
      <c r="A266" s="42"/>
      <c r="B266" s="43"/>
      <c r="C266" s="44"/>
      <c r="D266" s="221" t="s">
        <v>133</v>
      </c>
      <c r="E266" s="44"/>
      <c r="F266" s="222" t="s">
        <v>381</v>
      </c>
      <c r="G266" s="44"/>
      <c r="H266" s="44"/>
      <c r="I266" s="223"/>
      <c r="J266" s="44"/>
      <c r="K266" s="44"/>
      <c r="L266" s="48"/>
      <c r="M266" s="224"/>
      <c r="N266" s="225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133</v>
      </c>
      <c r="AU266" s="20" t="s">
        <v>91</v>
      </c>
    </row>
    <row r="267" s="2" customFormat="1" ht="24.15" customHeight="1">
      <c r="A267" s="42"/>
      <c r="B267" s="43"/>
      <c r="C267" s="208" t="s">
        <v>382</v>
      </c>
      <c r="D267" s="208" t="s">
        <v>126</v>
      </c>
      <c r="E267" s="209" t="s">
        <v>383</v>
      </c>
      <c r="F267" s="210" t="s">
        <v>384</v>
      </c>
      <c r="G267" s="211" t="s">
        <v>363</v>
      </c>
      <c r="H267" s="212">
        <v>627.28499999999997</v>
      </c>
      <c r="I267" s="213"/>
      <c r="J267" s="214">
        <f>ROUND(I267*H267,2)</f>
        <v>0</v>
      </c>
      <c r="K267" s="210" t="s">
        <v>130</v>
      </c>
      <c r="L267" s="48"/>
      <c r="M267" s="215" t="s">
        <v>35</v>
      </c>
      <c r="N267" s="216" t="s">
        <v>52</v>
      </c>
      <c r="O267" s="88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19" t="s">
        <v>147</v>
      </c>
      <c r="AT267" s="219" t="s">
        <v>126</v>
      </c>
      <c r="AU267" s="219" t="s">
        <v>91</v>
      </c>
      <c r="AY267" s="20" t="s">
        <v>123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89</v>
      </c>
      <c r="BK267" s="220">
        <f>ROUND(I267*H267,2)</f>
        <v>0</v>
      </c>
      <c r="BL267" s="20" t="s">
        <v>147</v>
      </c>
      <c r="BM267" s="219" t="s">
        <v>385</v>
      </c>
    </row>
    <row r="268" s="2" customFormat="1">
      <c r="A268" s="42"/>
      <c r="B268" s="43"/>
      <c r="C268" s="44"/>
      <c r="D268" s="221" t="s">
        <v>133</v>
      </c>
      <c r="E268" s="44"/>
      <c r="F268" s="222" t="s">
        <v>386</v>
      </c>
      <c r="G268" s="44"/>
      <c r="H268" s="44"/>
      <c r="I268" s="223"/>
      <c r="J268" s="44"/>
      <c r="K268" s="44"/>
      <c r="L268" s="48"/>
      <c r="M268" s="224"/>
      <c r="N268" s="225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133</v>
      </c>
      <c r="AU268" s="20" t="s">
        <v>91</v>
      </c>
    </row>
    <row r="269" s="14" customFormat="1">
      <c r="A269" s="14"/>
      <c r="B269" s="241"/>
      <c r="C269" s="242"/>
      <c r="D269" s="232" t="s">
        <v>193</v>
      </c>
      <c r="E269" s="242"/>
      <c r="F269" s="244" t="s">
        <v>387</v>
      </c>
      <c r="G269" s="242"/>
      <c r="H269" s="245">
        <v>627.28499999999997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193</v>
      </c>
      <c r="AU269" s="251" t="s">
        <v>91</v>
      </c>
      <c r="AV269" s="14" t="s">
        <v>91</v>
      </c>
      <c r="AW269" s="14" t="s">
        <v>4</v>
      </c>
      <c r="AX269" s="14" t="s">
        <v>89</v>
      </c>
      <c r="AY269" s="251" t="s">
        <v>123</v>
      </c>
    </row>
    <row r="270" s="2" customFormat="1" ht="24.15" customHeight="1">
      <c r="A270" s="42"/>
      <c r="B270" s="43"/>
      <c r="C270" s="208" t="s">
        <v>388</v>
      </c>
      <c r="D270" s="208" t="s">
        <v>126</v>
      </c>
      <c r="E270" s="209" t="s">
        <v>389</v>
      </c>
      <c r="F270" s="210" t="s">
        <v>390</v>
      </c>
      <c r="G270" s="211" t="s">
        <v>363</v>
      </c>
      <c r="H270" s="212">
        <v>6.1280000000000001</v>
      </c>
      <c r="I270" s="213"/>
      <c r="J270" s="214">
        <f>ROUND(I270*H270,2)</f>
        <v>0</v>
      </c>
      <c r="K270" s="210" t="s">
        <v>130</v>
      </c>
      <c r="L270" s="48"/>
      <c r="M270" s="215" t="s">
        <v>35</v>
      </c>
      <c r="N270" s="216" t="s">
        <v>52</v>
      </c>
      <c r="O270" s="88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19" t="s">
        <v>147</v>
      </c>
      <c r="AT270" s="219" t="s">
        <v>126</v>
      </c>
      <c r="AU270" s="219" t="s">
        <v>91</v>
      </c>
      <c r="AY270" s="20" t="s">
        <v>123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89</v>
      </c>
      <c r="BK270" s="220">
        <f>ROUND(I270*H270,2)</f>
        <v>0</v>
      </c>
      <c r="BL270" s="20" t="s">
        <v>147</v>
      </c>
      <c r="BM270" s="219" t="s">
        <v>391</v>
      </c>
    </row>
    <row r="271" s="2" customFormat="1">
      <c r="A271" s="42"/>
      <c r="B271" s="43"/>
      <c r="C271" s="44"/>
      <c r="D271" s="221" t="s">
        <v>133</v>
      </c>
      <c r="E271" s="44"/>
      <c r="F271" s="222" t="s">
        <v>392</v>
      </c>
      <c r="G271" s="44"/>
      <c r="H271" s="44"/>
      <c r="I271" s="223"/>
      <c r="J271" s="44"/>
      <c r="K271" s="44"/>
      <c r="L271" s="48"/>
      <c r="M271" s="224"/>
      <c r="N271" s="22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133</v>
      </c>
      <c r="AU271" s="20" t="s">
        <v>91</v>
      </c>
    </row>
    <row r="272" s="14" customFormat="1">
      <c r="A272" s="14"/>
      <c r="B272" s="241"/>
      <c r="C272" s="242"/>
      <c r="D272" s="232" t="s">
        <v>193</v>
      </c>
      <c r="E272" s="243" t="s">
        <v>35</v>
      </c>
      <c r="F272" s="244" t="s">
        <v>393</v>
      </c>
      <c r="G272" s="242"/>
      <c r="H272" s="245">
        <v>41.819000000000003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193</v>
      </c>
      <c r="AU272" s="251" t="s">
        <v>91</v>
      </c>
      <c r="AV272" s="14" t="s">
        <v>91</v>
      </c>
      <c r="AW272" s="14" t="s">
        <v>41</v>
      </c>
      <c r="AX272" s="14" t="s">
        <v>81</v>
      </c>
      <c r="AY272" s="251" t="s">
        <v>123</v>
      </c>
    </row>
    <row r="273" s="14" customFormat="1">
      <c r="A273" s="14"/>
      <c r="B273" s="241"/>
      <c r="C273" s="242"/>
      <c r="D273" s="232" t="s">
        <v>193</v>
      </c>
      <c r="E273" s="243" t="s">
        <v>35</v>
      </c>
      <c r="F273" s="244" t="s">
        <v>394</v>
      </c>
      <c r="G273" s="242"/>
      <c r="H273" s="245">
        <v>-3.444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193</v>
      </c>
      <c r="AU273" s="251" t="s">
        <v>91</v>
      </c>
      <c r="AV273" s="14" t="s">
        <v>91</v>
      </c>
      <c r="AW273" s="14" t="s">
        <v>41</v>
      </c>
      <c r="AX273" s="14" t="s">
        <v>81</v>
      </c>
      <c r="AY273" s="251" t="s">
        <v>123</v>
      </c>
    </row>
    <row r="274" s="14" customFormat="1">
      <c r="A274" s="14"/>
      <c r="B274" s="241"/>
      <c r="C274" s="242"/>
      <c r="D274" s="232" t="s">
        <v>193</v>
      </c>
      <c r="E274" s="243" t="s">
        <v>35</v>
      </c>
      <c r="F274" s="244" t="s">
        <v>395</v>
      </c>
      <c r="G274" s="242"/>
      <c r="H274" s="245">
        <v>-5.3120000000000003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193</v>
      </c>
      <c r="AU274" s="251" t="s">
        <v>91</v>
      </c>
      <c r="AV274" s="14" t="s">
        <v>91</v>
      </c>
      <c r="AW274" s="14" t="s">
        <v>41</v>
      </c>
      <c r="AX274" s="14" t="s">
        <v>81</v>
      </c>
      <c r="AY274" s="251" t="s">
        <v>123</v>
      </c>
    </row>
    <row r="275" s="14" customFormat="1">
      <c r="A275" s="14"/>
      <c r="B275" s="241"/>
      <c r="C275" s="242"/>
      <c r="D275" s="232" t="s">
        <v>193</v>
      </c>
      <c r="E275" s="243" t="s">
        <v>35</v>
      </c>
      <c r="F275" s="244" t="s">
        <v>396</v>
      </c>
      <c r="G275" s="242"/>
      <c r="H275" s="245">
        <v>-13.686999999999999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193</v>
      </c>
      <c r="AU275" s="251" t="s">
        <v>91</v>
      </c>
      <c r="AV275" s="14" t="s">
        <v>91</v>
      </c>
      <c r="AW275" s="14" t="s">
        <v>41</v>
      </c>
      <c r="AX275" s="14" t="s">
        <v>81</v>
      </c>
      <c r="AY275" s="251" t="s">
        <v>123</v>
      </c>
    </row>
    <row r="276" s="14" customFormat="1">
      <c r="A276" s="14"/>
      <c r="B276" s="241"/>
      <c r="C276" s="242"/>
      <c r="D276" s="232" t="s">
        <v>193</v>
      </c>
      <c r="E276" s="243" t="s">
        <v>35</v>
      </c>
      <c r="F276" s="244" t="s">
        <v>397</v>
      </c>
      <c r="G276" s="242"/>
      <c r="H276" s="245">
        <v>-13.247999999999999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193</v>
      </c>
      <c r="AU276" s="251" t="s">
        <v>91</v>
      </c>
      <c r="AV276" s="14" t="s">
        <v>91</v>
      </c>
      <c r="AW276" s="14" t="s">
        <v>41</v>
      </c>
      <c r="AX276" s="14" t="s">
        <v>81</v>
      </c>
      <c r="AY276" s="251" t="s">
        <v>123</v>
      </c>
    </row>
    <row r="277" s="15" customFormat="1">
      <c r="A277" s="15"/>
      <c r="B277" s="252"/>
      <c r="C277" s="253"/>
      <c r="D277" s="232" t="s">
        <v>193</v>
      </c>
      <c r="E277" s="254" t="s">
        <v>35</v>
      </c>
      <c r="F277" s="255" t="s">
        <v>202</v>
      </c>
      <c r="G277" s="253"/>
      <c r="H277" s="256">
        <v>6.1280000000000054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2" t="s">
        <v>193</v>
      </c>
      <c r="AU277" s="262" t="s">
        <v>91</v>
      </c>
      <c r="AV277" s="15" t="s">
        <v>147</v>
      </c>
      <c r="AW277" s="15" t="s">
        <v>41</v>
      </c>
      <c r="AX277" s="15" t="s">
        <v>89</v>
      </c>
      <c r="AY277" s="262" t="s">
        <v>123</v>
      </c>
    </row>
    <row r="278" s="2" customFormat="1" ht="24.15" customHeight="1">
      <c r="A278" s="42"/>
      <c r="B278" s="43"/>
      <c r="C278" s="208" t="s">
        <v>398</v>
      </c>
      <c r="D278" s="208" t="s">
        <v>126</v>
      </c>
      <c r="E278" s="209" t="s">
        <v>399</v>
      </c>
      <c r="F278" s="210" t="s">
        <v>400</v>
      </c>
      <c r="G278" s="211" t="s">
        <v>363</v>
      </c>
      <c r="H278" s="212">
        <v>3.444</v>
      </c>
      <c r="I278" s="213"/>
      <c r="J278" s="214">
        <f>ROUND(I278*H278,2)</f>
        <v>0</v>
      </c>
      <c r="K278" s="210" t="s">
        <v>130</v>
      </c>
      <c r="L278" s="48"/>
      <c r="M278" s="215" t="s">
        <v>35</v>
      </c>
      <c r="N278" s="216" t="s">
        <v>52</v>
      </c>
      <c r="O278" s="88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19" t="s">
        <v>147</v>
      </c>
      <c r="AT278" s="219" t="s">
        <v>126</v>
      </c>
      <c r="AU278" s="219" t="s">
        <v>91</v>
      </c>
      <c r="AY278" s="20" t="s">
        <v>123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89</v>
      </c>
      <c r="BK278" s="220">
        <f>ROUND(I278*H278,2)</f>
        <v>0</v>
      </c>
      <c r="BL278" s="20" t="s">
        <v>147</v>
      </c>
      <c r="BM278" s="219" t="s">
        <v>401</v>
      </c>
    </row>
    <row r="279" s="2" customFormat="1">
      <c r="A279" s="42"/>
      <c r="B279" s="43"/>
      <c r="C279" s="44"/>
      <c r="D279" s="221" t="s">
        <v>133</v>
      </c>
      <c r="E279" s="44"/>
      <c r="F279" s="222" t="s">
        <v>402</v>
      </c>
      <c r="G279" s="44"/>
      <c r="H279" s="44"/>
      <c r="I279" s="223"/>
      <c r="J279" s="44"/>
      <c r="K279" s="44"/>
      <c r="L279" s="48"/>
      <c r="M279" s="224"/>
      <c r="N279" s="225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0" t="s">
        <v>133</v>
      </c>
      <c r="AU279" s="20" t="s">
        <v>91</v>
      </c>
    </row>
    <row r="280" s="2" customFormat="1" ht="24.15" customHeight="1">
      <c r="A280" s="42"/>
      <c r="B280" s="43"/>
      <c r="C280" s="208" t="s">
        <v>403</v>
      </c>
      <c r="D280" s="208" t="s">
        <v>126</v>
      </c>
      <c r="E280" s="209" t="s">
        <v>404</v>
      </c>
      <c r="F280" s="210" t="s">
        <v>405</v>
      </c>
      <c r="G280" s="211" t="s">
        <v>363</v>
      </c>
      <c r="H280" s="212">
        <v>5.3120000000000003</v>
      </c>
      <c r="I280" s="213"/>
      <c r="J280" s="214">
        <f>ROUND(I280*H280,2)</f>
        <v>0</v>
      </c>
      <c r="K280" s="210" t="s">
        <v>130</v>
      </c>
      <c r="L280" s="48"/>
      <c r="M280" s="215" t="s">
        <v>35</v>
      </c>
      <c r="N280" s="216" t="s">
        <v>52</v>
      </c>
      <c r="O280" s="88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19" t="s">
        <v>147</v>
      </c>
      <c r="AT280" s="219" t="s">
        <v>126</v>
      </c>
      <c r="AU280" s="219" t="s">
        <v>91</v>
      </c>
      <c r="AY280" s="20" t="s">
        <v>123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89</v>
      </c>
      <c r="BK280" s="220">
        <f>ROUND(I280*H280,2)</f>
        <v>0</v>
      </c>
      <c r="BL280" s="20" t="s">
        <v>147</v>
      </c>
      <c r="BM280" s="219" t="s">
        <v>406</v>
      </c>
    </row>
    <row r="281" s="2" customFormat="1">
      <c r="A281" s="42"/>
      <c r="B281" s="43"/>
      <c r="C281" s="44"/>
      <c r="D281" s="221" t="s">
        <v>133</v>
      </c>
      <c r="E281" s="44"/>
      <c r="F281" s="222" t="s">
        <v>407</v>
      </c>
      <c r="G281" s="44"/>
      <c r="H281" s="44"/>
      <c r="I281" s="223"/>
      <c r="J281" s="44"/>
      <c r="K281" s="44"/>
      <c r="L281" s="48"/>
      <c r="M281" s="224"/>
      <c r="N281" s="225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133</v>
      </c>
      <c r="AU281" s="20" t="s">
        <v>91</v>
      </c>
    </row>
    <row r="282" s="2" customFormat="1" ht="24.15" customHeight="1">
      <c r="A282" s="42"/>
      <c r="B282" s="43"/>
      <c r="C282" s="208" t="s">
        <v>408</v>
      </c>
      <c r="D282" s="208" t="s">
        <v>126</v>
      </c>
      <c r="E282" s="209" t="s">
        <v>409</v>
      </c>
      <c r="F282" s="210" t="s">
        <v>410</v>
      </c>
      <c r="G282" s="211" t="s">
        <v>363</v>
      </c>
      <c r="H282" s="212">
        <v>13.686999999999999</v>
      </c>
      <c r="I282" s="213"/>
      <c r="J282" s="214">
        <f>ROUND(I282*H282,2)</f>
        <v>0</v>
      </c>
      <c r="K282" s="210" t="s">
        <v>130</v>
      </c>
      <c r="L282" s="48"/>
      <c r="M282" s="215" t="s">
        <v>35</v>
      </c>
      <c r="N282" s="216" t="s">
        <v>52</v>
      </c>
      <c r="O282" s="88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19" t="s">
        <v>147</v>
      </c>
      <c r="AT282" s="219" t="s">
        <v>126</v>
      </c>
      <c r="AU282" s="219" t="s">
        <v>91</v>
      </c>
      <c r="AY282" s="20" t="s">
        <v>123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89</v>
      </c>
      <c r="BK282" s="220">
        <f>ROUND(I282*H282,2)</f>
        <v>0</v>
      </c>
      <c r="BL282" s="20" t="s">
        <v>147</v>
      </c>
      <c r="BM282" s="219" t="s">
        <v>411</v>
      </c>
    </row>
    <row r="283" s="2" customFormat="1">
      <c r="A283" s="42"/>
      <c r="B283" s="43"/>
      <c r="C283" s="44"/>
      <c r="D283" s="221" t="s">
        <v>133</v>
      </c>
      <c r="E283" s="44"/>
      <c r="F283" s="222" t="s">
        <v>412</v>
      </c>
      <c r="G283" s="44"/>
      <c r="H283" s="44"/>
      <c r="I283" s="223"/>
      <c r="J283" s="44"/>
      <c r="K283" s="44"/>
      <c r="L283" s="48"/>
      <c r="M283" s="224"/>
      <c r="N283" s="225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133</v>
      </c>
      <c r="AU283" s="20" t="s">
        <v>91</v>
      </c>
    </row>
    <row r="284" s="2" customFormat="1" ht="24.15" customHeight="1">
      <c r="A284" s="42"/>
      <c r="B284" s="43"/>
      <c r="C284" s="208" t="s">
        <v>413</v>
      </c>
      <c r="D284" s="208" t="s">
        <v>126</v>
      </c>
      <c r="E284" s="209" t="s">
        <v>414</v>
      </c>
      <c r="F284" s="210" t="s">
        <v>415</v>
      </c>
      <c r="G284" s="211" t="s">
        <v>363</v>
      </c>
      <c r="H284" s="212">
        <v>13.247999999999999</v>
      </c>
      <c r="I284" s="213"/>
      <c r="J284" s="214">
        <f>ROUND(I284*H284,2)</f>
        <v>0</v>
      </c>
      <c r="K284" s="210" t="s">
        <v>130</v>
      </c>
      <c r="L284" s="48"/>
      <c r="M284" s="215" t="s">
        <v>35</v>
      </c>
      <c r="N284" s="216" t="s">
        <v>52</v>
      </c>
      <c r="O284" s="88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19" t="s">
        <v>147</v>
      </c>
      <c r="AT284" s="219" t="s">
        <v>126</v>
      </c>
      <c r="AU284" s="219" t="s">
        <v>91</v>
      </c>
      <c r="AY284" s="20" t="s">
        <v>123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89</v>
      </c>
      <c r="BK284" s="220">
        <f>ROUND(I284*H284,2)</f>
        <v>0</v>
      </c>
      <c r="BL284" s="20" t="s">
        <v>147</v>
      </c>
      <c r="BM284" s="219" t="s">
        <v>416</v>
      </c>
    </row>
    <row r="285" s="2" customFormat="1">
      <c r="A285" s="42"/>
      <c r="B285" s="43"/>
      <c r="C285" s="44"/>
      <c r="D285" s="221" t="s">
        <v>133</v>
      </c>
      <c r="E285" s="44"/>
      <c r="F285" s="222" t="s">
        <v>417</v>
      </c>
      <c r="G285" s="44"/>
      <c r="H285" s="44"/>
      <c r="I285" s="223"/>
      <c r="J285" s="44"/>
      <c r="K285" s="44"/>
      <c r="L285" s="48"/>
      <c r="M285" s="224"/>
      <c r="N285" s="225"/>
      <c r="O285" s="88"/>
      <c r="P285" s="88"/>
      <c r="Q285" s="88"/>
      <c r="R285" s="88"/>
      <c r="S285" s="88"/>
      <c r="T285" s="89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T285" s="20" t="s">
        <v>133</v>
      </c>
      <c r="AU285" s="20" t="s">
        <v>91</v>
      </c>
    </row>
    <row r="286" s="12" customFormat="1" ht="22.8" customHeight="1">
      <c r="A286" s="12"/>
      <c r="B286" s="192"/>
      <c r="C286" s="193"/>
      <c r="D286" s="194" t="s">
        <v>80</v>
      </c>
      <c r="E286" s="206" t="s">
        <v>418</v>
      </c>
      <c r="F286" s="206" t="s">
        <v>419</v>
      </c>
      <c r="G286" s="193"/>
      <c r="H286" s="193"/>
      <c r="I286" s="196"/>
      <c r="J286" s="207">
        <f>BK286</f>
        <v>0</v>
      </c>
      <c r="K286" s="193"/>
      <c r="L286" s="198"/>
      <c r="M286" s="199"/>
      <c r="N286" s="200"/>
      <c r="O286" s="200"/>
      <c r="P286" s="201">
        <f>SUM(P287:P288)</f>
        <v>0</v>
      </c>
      <c r="Q286" s="200"/>
      <c r="R286" s="201">
        <f>SUM(R287:R288)</f>
        <v>0</v>
      </c>
      <c r="S286" s="200"/>
      <c r="T286" s="202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3" t="s">
        <v>89</v>
      </c>
      <c r="AT286" s="204" t="s">
        <v>80</v>
      </c>
      <c r="AU286" s="204" t="s">
        <v>89</v>
      </c>
      <c r="AY286" s="203" t="s">
        <v>123</v>
      </c>
      <c r="BK286" s="205">
        <f>SUM(BK287:BK288)</f>
        <v>0</v>
      </c>
    </row>
    <row r="287" s="2" customFormat="1" ht="37.8" customHeight="1">
      <c r="A287" s="42"/>
      <c r="B287" s="43"/>
      <c r="C287" s="208" t="s">
        <v>420</v>
      </c>
      <c r="D287" s="208" t="s">
        <v>126</v>
      </c>
      <c r="E287" s="209" t="s">
        <v>421</v>
      </c>
      <c r="F287" s="210" t="s">
        <v>422</v>
      </c>
      <c r="G287" s="211" t="s">
        <v>363</v>
      </c>
      <c r="H287" s="212">
        <v>2.5249999999999999</v>
      </c>
      <c r="I287" s="213"/>
      <c r="J287" s="214">
        <f>ROUND(I287*H287,2)</f>
        <v>0</v>
      </c>
      <c r="K287" s="210" t="s">
        <v>130</v>
      </c>
      <c r="L287" s="48"/>
      <c r="M287" s="215" t="s">
        <v>35</v>
      </c>
      <c r="N287" s="216" t="s">
        <v>52</v>
      </c>
      <c r="O287" s="88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19" t="s">
        <v>147</v>
      </c>
      <c r="AT287" s="219" t="s">
        <v>126</v>
      </c>
      <c r="AU287" s="219" t="s">
        <v>91</v>
      </c>
      <c r="AY287" s="20" t="s">
        <v>123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89</v>
      </c>
      <c r="BK287" s="220">
        <f>ROUND(I287*H287,2)</f>
        <v>0</v>
      </c>
      <c r="BL287" s="20" t="s">
        <v>147</v>
      </c>
      <c r="BM287" s="219" t="s">
        <v>423</v>
      </c>
    </row>
    <row r="288" s="2" customFormat="1">
      <c r="A288" s="42"/>
      <c r="B288" s="43"/>
      <c r="C288" s="44"/>
      <c r="D288" s="221" t="s">
        <v>133</v>
      </c>
      <c r="E288" s="44"/>
      <c r="F288" s="222" t="s">
        <v>424</v>
      </c>
      <c r="G288" s="44"/>
      <c r="H288" s="44"/>
      <c r="I288" s="223"/>
      <c r="J288" s="44"/>
      <c r="K288" s="44"/>
      <c r="L288" s="48"/>
      <c r="M288" s="224"/>
      <c r="N288" s="225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133</v>
      </c>
      <c r="AU288" s="20" t="s">
        <v>91</v>
      </c>
    </row>
    <row r="289" s="12" customFormat="1" ht="25.92" customHeight="1">
      <c r="A289" s="12"/>
      <c r="B289" s="192"/>
      <c r="C289" s="193"/>
      <c r="D289" s="194" t="s">
        <v>80</v>
      </c>
      <c r="E289" s="195" t="s">
        <v>425</v>
      </c>
      <c r="F289" s="195" t="s">
        <v>426</v>
      </c>
      <c r="G289" s="193"/>
      <c r="H289" s="193"/>
      <c r="I289" s="196"/>
      <c r="J289" s="197">
        <f>BK289</f>
        <v>0</v>
      </c>
      <c r="K289" s="193"/>
      <c r="L289" s="198"/>
      <c r="M289" s="199"/>
      <c r="N289" s="200"/>
      <c r="O289" s="200"/>
      <c r="P289" s="201">
        <f>P290+P360+P600+P747+P768+P781+P828+P918+P925+P960</f>
        <v>0</v>
      </c>
      <c r="Q289" s="200"/>
      <c r="R289" s="201">
        <f>R290+R360+R600+R747+R768+R781+R828+R918+R925+R960</f>
        <v>16.422701311999997</v>
      </c>
      <c r="S289" s="200"/>
      <c r="T289" s="202">
        <f>T290+T360+T600+T747+T768+T781+T828+T918+T925+T960</f>
        <v>27.502782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3" t="s">
        <v>91</v>
      </c>
      <c r="AT289" s="204" t="s">
        <v>80</v>
      </c>
      <c r="AU289" s="204" t="s">
        <v>81</v>
      </c>
      <c r="AY289" s="203" t="s">
        <v>123</v>
      </c>
      <c r="BK289" s="205">
        <f>BK290+BK360+BK600+BK747+BK768+BK781+BK828+BK918+BK925+BK960</f>
        <v>0</v>
      </c>
    </row>
    <row r="290" s="12" customFormat="1" ht="22.8" customHeight="1">
      <c r="A290" s="12"/>
      <c r="B290" s="192"/>
      <c r="C290" s="193"/>
      <c r="D290" s="194" t="s">
        <v>80</v>
      </c>
      <c r="E290" s="206" t="s">
        <v>427</v>
      </c>
      <c r="F290" s="206" t="s">
        <v>428</v>
      </c>
      <c r="G290" s="193"/>
      <c r="H290" s="193"/>
      <c r="I290" s="196"/>
      <c r="J290" s="207">
        <f>BK290</f>
        <v>0</v>
      </c>
      <c r="K290" s="193"/>
      <c r="L290" s="198"/>
      <c r="M290" s="199"/>
      <c r="N290" s="200"/>
      <c r="O290" s="200"/>
      <c r="P290" s="201">
        <f>SUM(P291:P359)</f>
        <v>0</v>
      </c>
      <c r="Q290" s="200"/>
      <c r="R290" s="201">
        <f>SUM(R291:R359)</f>
        <v>1.20852</v>
      </c>
      <c r="S290" s="200"/>
      <c r="T290" s="202">
        <f>SUM(T291:T359)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3" t="s">
        <v>91</v>
      </c>
      <c r="AT290" s="204" t="s">
        <v>80</v>
      </c>
      <c r="AU290" s="204" t="s">
        <v>89</v>
      </c>
      <c r="AY290" s="203" t="s">
        <v>123</v>
      </c>
      <c r="BK290" s="205">
        <f>SUM(BK291:BK359)</f>
        <v>0</v>
      </c>
    </row>
    <row r="291" s="2" customFormat="1" ht="24.15" customHeight="1">
      <c r="A291" s="42"/>
      <c r="B291" s="43"/>
      <c r="C291" s="208" t="s">
        <v>429</v>
      </c>
      <c r="D291" s="208" t="s">
        <v>126</v>
      </c>
      <c r="E291" s="209" t="s">
        <v>430</v>
      </c>
      <c r="F291" s="210" t="s">
        <v>431</v>
      </c>
      <c r="G291" s="211" t="s">
        <v>190</v>
      </c>
      <c r="H291" s="212">
        <v>260.19999999999999</v>
      </c>
      <c r="I291" s="213"/>
      <c r="J291" s="214">
        <f>ROUND(I291*H291,2)</f>
        <v>0</v>
      </c>
      <c r="K291" s="210" t="s">
        <v>130</v>
      </c>
      <c r="L291" s="48"/>
      <c r="M291" s="215" t="s">
        <v>35</v>
      </c>
      <c r="N291" s="216" t="s">
        <v>52</v>
      </c>
      <c r="O291" s="88"/>
      <c r="P291" s="217">
        <f>O291*H291</f>
        <v>0</v>
      </c>
      <c r="Q291" s="217">
        <v>0.0035000000000000001</v>
      </c>
      <c r="R291" s="217">
        <f>Q291*H291</f>
        <v>0.91069999999999995</v>
      </c>
      <c r="S291" s="217">
        <v>0</v>
      </c>
      <c r="T291" s="21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19" t="s">
        <v>311</v>
      </c>
      <c r="AT291" s="219" t="s">
        <v>126</v>
      </c>
      <c r="AU291" s="219" t="s">
        <v>91</v>
      </c>
      <c r="AY291" s="20" t="s">
        <v>123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89</v>
      </c>
      <c r="BK291" s="220">
        <f>ROUND(I291*H291,2)</f>
        <v>0</v>
      </c>
      <c r="BL291" s="20" t="s">
        <v>311</v>
      </c>
      <c r="BM291" s="219" t="s">
        <v>432</v>
      </c>
    </row>
    <row r="292" s="2" customFormat="1">
      <c r="A292" s="42"/>
      <c r="B292" s="43"/>
      <c r="C292" s="44"/>
      <c r="D292" s="221" t="s">
        <v>133</v>
      </c>
      <c r="E292" s="44"/>
      <c r="F292" s="222" t="s">
        <v>433</v>
      </c>
      <c r="G292" s="44"/>
      <c r="H292" s="44"/>
      <c r="I292" s="223"/>
      <c r="J292" s="44"/>
      <c r="K292" s="44"/>
      <c r="L292" s="48"/>
      <c r="M292" s="224"/>
      <c r="N292" s="225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133</v>
      </c>
      <c r="AU292" s="20" t="s">
        <v>91</v>
      </c>
    </row>
    <row r="293" s="13" customFormat="1">
      <c r="A293" s="13"/>
      <c r="B293" s="230"/>
      <c r="C293" s="231"/>
      <c r="D293" s="232" t="s">
        <v>193</v>
      </c>
      <c r="E293" s="233" t="s">
        <v>35</v>
      </c>
      <c r="F293" s="234" t="s">
        <v>228</v>
      </c>
      <c r="G293" s="231"/>
      <c r="H293" s="233" t="s">
        <v>35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193</v>
      </c>
      <c r="AU293" s="240" t="s">
        <v>91</v>
      </c>
      <c r="AV293" s="13" t="s">
        <v>89</v>
      </c>
      <c r="AW293" s="13" t="s">
        <v>41</v>
      </c>
      <c r="AX293" s="13" t="s">
        <v>81</v>
      </c>
      <c r="AY293" s="240" t="s">
        <v>123</v>
      </c>
    </row>
    <row r="294" s="13" customFormat="1">
      <c r="A294" s="13"/>
      <c r="B294" s="230"/>
      <c r="C294" s="231"/>
      <c r="D294" s="232" t="s">
        <v>193</v>
      </c>
      <c r="E294" s="233" t="s">
        <v>35</v>
      </c>
      <c r="F294" s="234" t="s">
        <v>198</v>
      </c>
      <c r="G294" s="231"/>
      <c r="H294" s="233" t="s">
        <v>35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193</v>
      </c>
      <c r="AU294" s="240" t="s">
        <v>91</v>
      </c>
      <c r="AV294" s="13" t="s">
        <v>89</v>
      </c>
      <c r="AW294" s="13" t="s">
        <v>41</v>
      </c>
      <c r="AX294" s="13" t="s">
        <v>81</v>
      </c>
      <c r="AY294" s="240" t="s">
        <v>123</v>
      </c>
    </row>
    <row r="295" s="13" customFormat="1">
      <c r="A295" s="13"/>
      <c r="B295" s="230"/>
      <c r="C295" s="231"/>
      <c r="D295" s="232" t="s">
        <v>193</v>
      </c>
      <c r="E295" s="233" t="s">
        <v>35</v>
      </c>
      <c r="F295" s="234" t="s">
        <v>229</v>
      </c>
      <c r="G295" s="231"/>
      <c r="H295" s="233" t="s">
        <v>35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193</v>
      </c>
      <c r="AU295" s="240" t="s">
        <v>91</v>
      </c>
      <c r="AV295" s="13" t="s">
        <v>89</v>
      </c>
      <c r="AW295" s="13" t="s">
        <v>41</v>
      </c>
      <c r="AX295" s="13" t="s">
        <v>81</v>
      </c>
      <c r="AY295" s="240" t="s">
        <v>123</v>
      </c>
    </row>
    <row r="296" s="13" customFormat="1">
      <c r="A296" s="13"/>
      <c r="B296" s="230"/>
      <c r="C296" s="231"/>
      <c r="D296" s="232" t="s">
        <v>193</v>
      </c>
      <c r="E296" s="233" t="s">
        <v>35</v>
      </c>
      <c r="F296" s="234" t="s">
        <v>198</v>
      </c>
      <c r="G296" s="231"/>
      <c r="H296" s="233" t="s">
        <v>35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193</v>
      </c>
      <c r="AU296" s="240" t="s">
        <v>91</v>
      </c>
      <c r="AV296" s="13" t="s">
        <v>89</v>
      </c>
      <c r="AW296" s="13" t="s">
        <v>41</v>
      </c>
      <c r="AX296" s="13" t="s">
        <v>81</v>
      </c>
      <c r="AY296" s="240" t="s">
        <v>123</v>
      </c>
    </row>
    <row r="297" s="13" customFormat="1">
      <c r="A297" s="13"/>
      <c r="B297" s="230"/>
      <c r="C297" s="231"/>
      <c r="D297" s="232" t="s">
        <v>193</v>
      </c>
      <c r="E297" s="233" t="s">
        <v>35</v>
      </c>
      <c r="F297" s="234" t="s">
        <v>230</v>
      </c>
      <c r="G297" s="231"/>
      <c r="H297" s="233" t="s">
        <v>35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193</v>
      </c>
      <c r="AU297" s="240" t="s">
        <v>91</v>
      </c>
      <c r="AV297" s="13" t="s">
        <v>89</v>
      </c>
      <c r="AW297" s="13" t="s">
        <v>41</v>
      </c>
      <c r="AX297" s="13" t="s">
        <v>81</v>
      </c>
      <c r="AY297" s="240" t="s">
        <v>123</v>
      </c>
    </row>
    <row r="298" s="13" customFormat="1">
      <c r="A298" s="13"/>
      <c r="B298" s="230"/>
      <c r="C298" s="231"/>
      <c r="D298" s="232" t="s">
        <v>193</v>
      </c>
      <c r="E298" s="233" t="s">
        <v>35</v>
      </c>
      <c r="F298" s="234" t="s">
        <v>198</v>
      </c>
      <c r="G298" s="231"/>
      <c r="H298" s="233" t="s">
        <v>35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193</v>
      </c>
      <c r="AU298" s="240" t="s">
        <v>91</v>
      </c>
      <c r="AV298" s="13" t="s">
        <v>89</v>
      </c>
      <c r="AW298" s="13" t="s">
        <v>41</v>
      </c>
      <c r="AX298" s="13" t="s">
        <v>81</v>
      </c>
      <c r="AY298" s="240" t="s">
        <v>123</v>
      </c>
    </row>
    <row r="299" s="13" customFormat="1">
      <c r="A299" s="13"/>
      <c r="B299" s="230"/>
      <c r="C299" s="231"/>
      <c r="D299" s="232" t="s">
        <v>193</v>
      </c>
      <c r="E299" s="233" t="s">
        <v>35</v>
      </c>
      <c r="F299" s="234" t="s">
        <v>231</v>
      </c>
      <c r="G299" s="231"/>
      <c r="H299" s="233" t="s">
        <v>35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193</v>
      </c>
      <c r="AU299" s="240" t="s">
        <v>91</v>
      </c>
      <c r="AV299" s="13" t="s">
        <v>89</v>
      </c>
      <c r="AW299" s="13" t="s">
        <v>41</v>
      </c>
      <c r="AX299" s="13" t="s">
        <v>81</v>
      </c>
      <c r="AY299" s="240" t="s">
        <v>123</v>
      </c>
    </row>
    <row r="300" s="13" customFormat="1">
      <c r="A300" s="13"/>
      <c r="B300" s="230"/>
      <c r="C300" s="231"/>
      <c r="D300" s="232" t="s">
        <v>193</v>
      </c>
      <c r="E300" s="233" t="s">
        <v>35</v>
      </c>
      <c r="F300" s="234" t="s">
        <v>198</v>
      </c>
      <c r="G300" s="231"/>
      <c r="H300" s="233" t="s">
        <v>35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193</v>
      </c>
      <c r="AU300" s="240" t="s">
        <v>91</v>
      </c>
      <c r="AV300" s="13" t="s">
        <v>89</v>
      </c>
      <c r="AW300" s="13" t="s">
        <v>41</v>
      </c>
      <c r="AX300" s="13" t="s">
        <v>81</v>
      </c>
      <c r="AY300" s="240" t="s">
        <v>123</v>
      </c>
    </row>
    <row r="301" s="13" customFormat="1">
      <c r="A301" s="13"/>
      <c r="B301" s="230"/>
      <c r="C301" s="231"/>
      <c r="D301" s="232" t="s">
        <v>193</v>
      </c>
      <c r="E301" s="233" t="s">
        <v>35</v>
      </c>
      <c r="F301" s="234" t="s">
        <v>232</v>
      </c>
      <c r="G301" s="231"/>
      <c r="H301" s="233" t="s">
        <v>35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193</v>
      </c>
      <c r="AU301" s="240" t="s">
        <v>91</v>
      </c>
      <c r="AV301" s="13" t="s">
        <v>89</v>
      </c>
      <c r="AW301" s="13" t="s">
        <v>41</v>
      </c>
      <c r="AX301" s="13" t="s">
        <v>81</v>
      </c>
      <c r="AY301" s="240" t="s">
        <v>123</v>
      </c>
    </row>
    <row r="302" s="13" customFormat="1">
      <c r="A302" s="13"/>
      <c r="B302" s="230"/>
      <c r="C302" s="231"/>
      <c r="D302" s="232" t="s">
        <v>193</v>
      </c>
      <c r="E302" s="233" t="s">
        <v>35</v>
      </c>
      <c r="F302" s="234" t="s">
        <v>198</v>
      </c>
      <c r="G302" s="231"/>
      <c r="H302" s="233" t="s">
        <v>35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193</v>
      </c>
      <c r="AU302" s="240" t="s">
        <v>91</v>
      </c>
      <c r="AV302" s="13" t="s">
        <v>89</v>
      </c>
      <c r="AW302" s="13" t="s">
        <v>41</v>
      </c>
      <c r="AX302" s="13" t="s">
        <v>81</v>
      </c>
      <c r="AY302" s="240" t="s">
        <v>123</v>
      </c>
    </row>
    <row r="303" s="13" customFormat="1">
      <c r="A303" s="13"/>
      <c r="B303" s="230"/>
      <c r="C303" s="231"/>
      <c r="D303" s="232" t="s">
        <v>193</v>
      </c>
      <c r="E303" s="233" t="s">
        <v>35</v>
      </c>
      <c r="F303" s="234" t="s">
        <v>233</v>
      </c>
      <c r="G303" s="231"/>
      <c r="H303" s="233" t="s">
        <v>35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193</v>
      </c>
      <c r="AU303" s="240" t="s">
        <v>91</v>
      </c>
      <c r="AV303" s="13" t="s">
        <v>89</v>
      </c>
      <c r="AW303" s="13" t="s">
        <v>41</v>
      </c>
      <c r="AX303" s="13" t="s">
        <v>81</v>
      </c>
      <c r="AY303" s="240" t="s">
        <v>123</v>
      </c>
    </row>
    <row r="304" s="13" customFormat="1">
      <c r="A304" s="13"/>
      <c r="B304" s="230"/>
      <c r="C304" s="231"/>
      <c r="D304" s="232" t="s">
        <v>193</v>
      </c>
      <c r="E304" s="233" t="s">
        <v>35</v>
      </c>
      <c r="F304" s="234" t="s">
        <v>198</v>
      </c>
      <c r="G304" s="231"/>
      <c r="H304" s="233" t="s">
        <v>35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193</v>
      </c>
      <c r="AU304" s="240" t="s">
        <v>91</v>
      </c>
      <c r="AV304" s="13" t="s">
        <v>89</v>
      </c>
      <c r="AW304" s="13" t="s">
        <v>41</v>
      </c>
      <c r="AX304" s="13" t="s">
        <v>81</v>
      </c>
      <c r="AY304" s="240" t="s">
        <v>123</v>
      </c>
    </row>
    <row r="305" s="13" customFormat="1">
      <c r="A305" s="13"/>
      <c r="B305" s="230"/>
      <c r="C305" s="231"/>
      <c r="D305" s="232" t="s">
        <v>193</v>
      </c>
      <c r="E305" s="233" t="s">
        <v>35</v>
      </c>
      <c r="F305" s="234" t="s">
        <v>234</v>
      </c>
      <c r="G305" s="231"/>
      <c r="H305" s="233" t="s">
        <v>35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193</v>
      </c>
      <c r="AU305" s="240" t="s">
        <v>91</v>
      </c>
      <c r="AV305" s="13" t="s">
        <v>89</v>
      </c>
      <c r="AW305" s="13" t="s">
        <v>41</v>
      </c>
      <c r="AX305" s="13" t="s">
        <v>81</v>
      </c>
      <c r="AY305" s="240" t="s">
        <v>123</v>
      </c>
    </row>
    <row r="306" s="13" customFormat="1">
      <c r="A306" s="13"/>
      <c r="B306" s="230"/>
      <c r="C306" s="231"/>
      <c r="D306" s="232" t="s">
        <v>193</v>
      </c>
      <c r="E306" s="233" t="s">
        <v>35</v>
      </c>
      <c r="F306" s="234" t="s">
        <v>198</v>
      </c>
      <c r="G306" s="231"/>
      <c r="H306" s="233" t="s">
        <v>35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193</v>
      </c>
      <c r="AU306" s="240" t="s">
        <v>91</v>
      </c>
      <c r="AV306" s="13" t="s">
        <v>89</v>
      </c>
      <c r="AW306" s="13" t="s">
        <v>41</v>
      </c>
      <c r="AX306" s="13" t="s">
        <v>81</v>
      </c>
      <c r="AY306" s="240" t="s">
        <v>123</v>
      </c>
    </row>
    <row r="307" s="13" customFormat="1">
      <c r="A307" s="13"/>
      <c r="B307" s="230"/>
      <c r="C307" s="231"/>
      <c r="D307" s="232" t="s">
        <v>193</v>
      </c>
      <c r="E307" s="233" t="s">
        <v>35</v>
      </c>
      <c r="F307" s="234" t="s">
        <v>235</v>
      </c>
      <c r="G307" s="231"/>
      <c r="H307" s="233" t="s">
        <v>35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193</v>
      </c>
      <c r="AU307" s="240" t="s">
        <v>91</v>
      </c>
      <c r="AV307" s="13" t="s">
        <v>89</v>
      </c>
      <c r="AW307" s="13" t="s">
        <v>41</v>
      </c>
      <c r="AX307" s="13" t="s">
        <v>81</v>
      </c>
      <c r="AY307" s="240" t="s">
        <v>123</v>
      </c>
    </row>
    <row r="308" s="13" customFormat="1">
      <c r="A308" s="13"/>
      <c r="B308" s="230"/>
      <c r="C308" s="231"/>
      <c r="D308" s="232" t="s">
        <v>193</v>
      </c>
      <c r="E308" s="233" t="s">
        <v>35</v>
      </c>
      <c r="F308" s="234" t="s">
        <v>198</v>
      </c>
      <c r="G308" s="231"/>
      <c r="H308" s="233" t="s">
        <v>35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193</v>
      </c>
      <c r="AU308" s="240" t="s">
        <v>91</v>
      </c>
      <c r="AV308" s="13" t="s">
        <v>89</v>
      </c>
      <c r="AW308" s="13" t="s">
        <v>41</v>
      </c>
      <c r="AX308" s="13" t="s">
        <v>81</v>
      </c>
      <c r="AY308" s="240" t="s">
        <v>123</v>
      </c>
    </row>
    <row r="309" s="13" customFormat="1">
      <c r="A309" s="13"/>
      <c r="B309" s="230"/>
      <c r="C309" s="231"/>
      <c r="D309" s="232" t="s">
        <v>193</v>
      </c>
      <c r="E309" s="233" t="s">
        <v>35</v>
      </c>
      <c r="F309" s="234" t="s">
        <v>236</v>
      </c>
      <c r="G309" s="231"/>
      <c r="H309" s="233" t="s">
        <v>35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193</v>
      </c>
      <c r="AU309" s="240" t="s">
        <v>91</v>
      </c>
      <c r="AV309" s="13" t="s">
        <v>89</v>
      </c>
      <c r="AW309" s="13" t="s">
        <v>41</v>
      </c>
      <c r="AX309" s="13" t="s">
        <v>81</v>
      </c>
      <c r="AY309" s="240" t="s">
        <v>123</v>
      </c>
    </row>
    <row r="310" s="13" customFormat="1">
      <c r="A310" s="13"/>
      <c r="B310" s="230"/>
      <c r="C310" s="231"/>
      <c r="D310" s="232" t="s">
        <v>193</v>
      </c>
      <c r="E310" s="233" t="s">
        <v>35</v>
      </c>
      <c r="F310" s="234" t="s">
        <v>198</v>
      </c>
      <c r="G310" s="231"/>
      <c r="H310" s="233" t="s">
        <v>35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193</v>
      </c>
      <c r="AU310" s="240" t="s">
        <v>91</v>
      </c>
      <c r="AV310" s="13" t="s">
        <v>89</v>
      </c>
      <c r="AW310" s="13" t="s">
        <v>41</v>
      </c>
      <c r="AX310" s="13" t="s">
        <v>81</v>
      </c>
      <c r="AY310" s="240" t="s">
        <v>123</v>
      </c>
    </row>
    <row r="311" s="13" customFormat="1">
      <c r="A311" s="13"/>
      <c r="B311" s="230"/>
      <c r="C311" s="231"/>
      <c r="D311" s="232" t="s">
        <v>193</v>
      </c>
      <c r="E311" s="233" t="s">
        <v>35</v>
      </c>
      <c r="F311" s="234" t="s">
        <v>237</v>
      </c>
      <c r="G311" s="231"/>
      <c r="H311" s="233" t="s">
        <v>35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193</v>
      </c>
      <c r="AU311" s="240" t="s">
        <v>91</v>
      </c>
      <c r="AV311" s="13" t="s">
        <v>89</v>
      </c>
      <c r="AW311" s="13" t="s">
        <v>41</v>
      </c>
      <c r="AX311" s="13" t="s">
        <v>81</v>
      </c>
      <c r="AY311" s="240" t="s">
        <v>123</v>
      </c>
    </row>
    <row r="312" s="13" customFormat="1">
      <c r="A312" s="13"/>
      <c r="B312" s="230"/>
      <c r="C312" s="231"/>
      <c r="D312" s="232" t="s">
        <v>193</v>
      </c>
      <c r="E312" s="233" t="s">
        <v>35</v>
      </c>
      <c r="F312" s="234" t="s">
        <v>198</v>
      </c>
      <c r="G312" s="231"/>
      <c r="H312" s="233" t="s">
        <v>35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193</v>
      </c>
      <c r="AU312" s="240" t="s">
        <v>91</v>
      </c>
      <c r="AV312" s="13" t="s">
        <v>89</v>
      </c>
      <c r="AW312" s="13" t="s">
        <v>41</v>
      </c>
      <c r="AX312" s="13" t="s">
        <v>81</v>
      </c>
      <c r="AY312" s="240" t="s">
        <v>123</v>
      </c>
    </row>
    <row r="313" s="13" customFormat="1">
      <c r="A313" s="13"/>
      <c r="B313" s="230"/>
      <c r="C313" s="231"/>
      <c r="D313" s="232" t="s">
        <v>193</v>
      </c>
      <c r="E313" s="233" t="s">
        <v>35</v>
      </c>
      <c r="F313" s="234" t="s">
        <v>238</v>
      </c>
      <c r="G313" s="231"/>
      <c r="H313" s="233" t="s">
        <v>35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193</v>
      </c>
      <c r="AU313" s="240" t="s">
        <v>91</v>
      </c>
      <c r="AV313" s="13" t="s">
        <v>89</v>
      </c>
      <c r="AW313" s="13" t="s">
        <v>41</v>
      </c>
      <c r="AX313" s="13" t="s">
        <v>81</v>
      </c>
      <c r="AY313" s="240" t="s">
        <v>123</v>
      </c>
    </row>
    <row r="314" s="13" customFormat="1">
      <c r="A314" s="13"/>
      <c r="B314" s="230"/>
      <c r="C314" s="231"/>
      <c r="D314" s="232" t="s">
        <v>193</v>
      </c>
      <c r="E314" s="233" t="s">
        <v>35</v>
      </c>
      <c r="F314" s="234" t="s">
        <v>198</v>
      </c>
      <c r="G314" s="231"/>
      <c r="H314" s="233" t="s">
        <v>35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193</v>
      </c>
      <c r="AU314" s="240" t="s">
        <v>91</v>
      </c>
      <c r="AV314" s="13" t="s">
        <v>89</v>
      </c>
      <c r="AW314" s="13" t="s">
        <v>41</v>
      </c>
      <c r="AX314" s="13" t="s">
        <v>81</v>
      </c>
      <c r="AY314" s="240" t="s">
        <v>123</v>
      </c>
    </row>
    <row r="315" s="13" customFormat="1">
      <c r="A315" s="13"/>
      <c r="B315" s="230"/>
      <c r="C315" s="231"/>
      <c r="D315" s="232" t="s">
        <v>193</v>
      </c>
      <c r="E315" s="233" t="s">
        <v>35</v>
      </c>
      <c r="F315" s="234" t="s">
        <v>239</v>
      </c>
      <c r="G315" s="231"/>
      <c r="H315" s="233" t="s">
        <v>35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193</v>
      </c>
      <c r="AU315" s="240" t="s">
        <v>91</v>
      </c>
      <c r="AV315" s="13" t="s">
        <v>89</v>
      </c>
      <c r="AW315" s="13" t="s">
        <v>41</v>
      </c>
      <c r="AX315" s="13" t="s">
        <v>81</v>
      </c>
      <c r="AY315" s="240" t="s">
        <v>123</v>
      </c>
    </row>
    <row r="316" s="13" customFormat="1">
      <c r="A316" s="13"/>
      <c r="B316" s="230"/>
      <c r="C316" s="231"/>
      <c r="D316" s="232" t="s">
        <v>193</v>
      </c>
      <c r="E316" s="233" t="s">
        <v>35</v>
      </c>
      <c r="F316" s="234" t="s">
        <v>198</v>
      </c>
      <c r="G316" s="231"/>
      <c r="H316" s="233" t="s">
        <v>35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193</v>
      </c>
      <c r="AU316" s="240" t="s">
        <v>91</v>
      </c>
      <c r="AV316" s="13" t="s">
        <v>89</v>
      </c>
      <c r="AW316" s="13" t="s">
        <v>41</v>
      </c>
      <c r="AX316" s="13" t="s">
        <v>81</v>
      </c>
      <c r="AY316" s="240" t="s">
        <v>123</v>
      </c>
    </row>
    <row r="317" s="13" customFormat="1">
      <c r="A317" s="13"/>
      <c r="B317" s="230"/>
      <c r="C317" s="231"/>
      <c r="D317" s="232" t="s">
        <v>193</v>
      </c>
      <c r="E317" s="233" t="s">
        <v>35</v>
      </c>
      <c r="F317" s="234" t="s">
        <v>240</v>
      </c>
      <c r="G317" s="231"/>
      <c r="H317" s="233" t="s">
        <v>35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193</v>
      </c>
      <c r="AU317" s="240" t="s">
        <v>91</v>
      </c>
      <c r="AV317" s="13" t="s">
        <v>89</v>
      </c>
      <c r="AW317" s="13" t="s">
        <v>41</v>
      </c>
      <c r="AX317" s="13" t="s">
        <v>81</v>
      </c>
      <c r="AY317" s="240" t="s">
        <v>123</v>
      </c>
    </row>
    <row r="318" s="13" customFormat="1">
      <c r="A318" s="13"/>
      <c r="B318" s="230"/>
      <c r="C318" s="231"/>
      <c r="D318" s="232" t="s">
        <v>193</v>
      </c>
      <c r="E318" s="233" t="s">
        <v>35</v>
      </c>
      <c r="F318" s="234" t="s">
        <v>235</v>
      </c>
      <c r="G318" s="231"/>
      <c r="H318" s="233" t="s">
        <v>35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193</v>
      </c>
      <c r="AU318" s="240" t="s">
        <v>91</v>
      </c>
      <c r="AV318" s="13" t="s">
        <v>89</v>
      </c>
      <c r="AW318" s="13" t="s">
        <v>41</v>
      </c>
      <c r="AX318" s="13" t="s">
        <v>81</v>
      </c>
      <c r="AY318" s="240" t="s">
        <v>123</v>
      </c>
    </row>
    <row r="319" s="14" customFormat="1">
      <c r="A319" s="14"/>
      <c r="B319" s="241"/>
      <c r="C319" s="242"/>
      <c r="D319" s="232" t="s">
        <v>193</v>
      </c>
      <c r="E319" s="243" t="s">
        <v>35</v>
      </c>
      <c r="F319" s="244" t="s">
        <v>344</v>
      </c>
      <c r="G319" s="242"/>
      <c r="H319" s="245">
        <v>90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193</v>
      </c>
      <c r="AU319" s="251" t="s">
        <v>91</v>
      </c>
      <c r="AV319" s="14" t="s">
        <v>91</v>
      </c>
      <c r="AW319" s="14" t="s">
        <v>41</v>
      </c>
      <c r="AX319" s="14" t="s">
        <v>81</v>
      </c>
      <c r="AY319" s="251" t="s">
        <v>123</v>
      </c>
    </row>
    <row r="320" s="14" customFormat="1">
      <c r="A320" s="14"/>
      <c r="B320" s="241"/>
      <c r="C320" s="242"/>
      <c r="D320" s="232" t="s">
        <v>193</v>
      </c>
      <c r="E320" s="243" t="s">
        <v>35</v>
      </c>
      <c r="F320" s="244" t="s">
        <v>345</v>
      </c>
      <c r="G320" s="242"/>
      <c r="H320" s="245">
        <v>170.19999999999999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193</v>
      </c>
      <c r="AU320" s="251" t="s">
        <v>91</v>
      </c>
      <c r="AV320" s="14" t="s">
        <v>91</v>
      </c>
      <c r="AW320" s="14" t="s">
        <v>41</v>
      </c>
      <c r="AX320" s="14" t="s">
        <v>81</v>
      </c>
      <c r="AY320" s="251" t="s">
        <v>123</v>
      </c>
    </row>
    <row r="321" s="15" customFormat="1">
      <c r="A321" s="15"/>
      <c r="B321" s="252"/>
      <c r="C321" s="253"/>
      <c r="D321" s="232" t="s">
        <v>193</v>
      </c>
      <c r="E321" s="254" t="s">
        <v>35</v>
      </c>
      <c r="F321" s="255" t="s">
        <v>202</v>
      </c>
      <c r="G321" s="253"/>
      <c r="H321" s="256">
        <v>260.19999999999999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2" t="s">
        <v>193</v>
      </c>
      <c r="AU321" s="262" t="s">
        <v>91</v>
      </c>
      <c r="AV321" s="15" t="s">
        <v>147</v>
      </c>
      <c r="AW321" s="15" t="s">
        <v>41</v>
      </c>
      <c r="AX321" s="15" t="s">
        <v>89</v>
      </c>
      <c r="AY321" s="262" t="s">
        <v>123</v>
      </c>
    </row>
    <row r="322" s="2" customFormat="1" ht="24.15" customHeight="1">
      <c r="A322" s="42"/>
      <c r="B322" s="43"/>
      <c r="C322" s="208" t="s">
        <v>434</v>
      </c>
      <c r="D322" s="208" t="s">
        <v>126</v>
      </c>
      <c r="E322" s="209" t="s">
        <v>435</v>
      </c>
      <c r="F322" s="210" t="s">
        <v>436</v>
      </c>
      <c r="G322" s="211" t="s">
        <v>190</v>
      </c>
      <c r="H322" s="212">
        <v>75.5</v>
      </c>
      <c r="I322" s="213"/>
      <c r="J322" s="214">
        <f>ROUND(I322*H322,2)</f>
        <v>0</v>
      </c>
      <c r="K322" s="210" t="s">
        <v>130</v>
      </c>
      <c r="L322" s="48"/>
      <c r="M322" s="215" t="s">
        <v>35</v>
      </c>
      <c r="N322" s="216" t="s">
        <v>52</v>
      </c>
      <c r="O322" s="88"/>
      <c r="P322" s="217">
        <f>O322*H322</f>
        <v>0</v>
      </c>
      <c r="Q322" s="217">
        <v>0.0035000000000000001</v>
      </c>
      <c r="R322" s="217">
        <f>Q322*H322</f>
        <v>0.26424999999999998</v>
      </c>
      <c r="S322" s="217">
        <v>0</v>
      </c>
      <c r="T322" s="218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19" t="s">
        <v>311</v>
      </c>
      <c r="AT322" s="219" t="s">
        <v>126</v>
      </c>
      <c r="AU322" s="219" t="s">
        <v>91</v>
      </c>
      <c r="AY322" s="20" t="s">
        <v>123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20" t="s">
        <v>89</v>
      </c>
      <c r="BK322" s="220">
        <f>ROUND(I322*H322,2)</f>
        <v>0</v>
      </c>
      <c r="BL322" s="20" t="s">
        <v>311</v>
      </c>
      <c r="BM322" s="219" t="s">
        <v>437</v>
      </c>
    </row>
    <row r="323" s="2" customFormat="1">
      <c r="A323" s="42"/>
      <c r="B323" s="43"/>
      <c r="C323" s="44"/>
      <c r="D323" s="221" t="s">
        <v>133</v>
      </c>
      <c r="E323" s="44"/>
      <c r="F323" s="222" t="s">
        <v>438</v>
      </c>
      <c r="G323" s="44"/>
      <c r="H323" s="44"/>
      <c r="I323" s="223"/>
      <c r="J323" s="44"/>
      <c r="K323" s="44"/>
      <c r="L323" s="48"/>
      <c r="M323" s="224"/>
      <c r="N323" s="225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133</v>
      </c>
      <c r="AU323" s="20" t="s">
        <v>91</v>
      </c>
    </row>
    <row r="324" s="13" customFormat="1">
      <c r="A324" s="13"/>
      <c r="B324" s="230"/>
      <c r="C324" s="231"/>
      <c r="D324" s="232" t="s">
        <v>193</v>
      </c>
      <c r="E324" s="233" t="s">
        <v>35</v>
      </c>
      <c r="F324" s="234" t="s">
        <v>228</v>
      </c>
      <c r="G324" s="231"/>
      <c r="H324" s="233" t="s">
        <v>35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193</v>
      </c>
      <c r="AU324" s="240" t="s">
        <v>91</v>
      </c>
      <c r="AV324" s="13" t="s">
        <v>89</v>
      </c>
      <c r="AW324" s="13" t="s">
        <v>41</v>
      </c>
      <c r="AX324" s="13" t="s">
        <v>81</v>
      </c>
      <c r="AY324" s="240" t="s">
        <v>123</v>
      </c>
    </row>
    <row r="325" s="13" customFormat="1">
      <c r="A325" s="13"/>
      <c r="B325" s="230"/>
      <c r="C325" s="231"/>
      <c r="D325" s="232" t="s">
        <v>193</v>
      </c>
      <c r="E325" s="233" t="s">
        <v>35</v>
      </c>
      <c r="F325" s="234" t="s">
        <v>198</v>
      </c>
      <c r="G325" s="231"/>
      <c r="H325" s="233" t="s">
        <v>35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193</v>
      </c>
      <c r="AU325" s="240" t="s">
        <v>91</v>
      </c>
      <c r="AV325" s="13" t="s">
        <v>89</v>
      </c>
      <c r="AW325" s="13" t="s">
        <v>41</v>
      </c>
      <c r="AX325" s="13" t="s">
        <v>81</v>
      </c>
      <c r="AY325" s="240" t="s">
        <v>123</v>
      </c>
    </row>
    <row r="326" s="13" customFormat="1">
      <c r="A326" s="13"/>
      <c r="B326" s="230"/>
      <c r="C326" s="231"/>
      <c r="D326" s="232" t="s">
        <v>193</v>
      </c>
      <c r="E326" s="233" t="s">
        <v>35</v>
      </c>
      <c r="F326" s="234" t="s">
        <v>229</v>
      </c>
      <c r="G326" s="231"/>
      <c r="H326" s="233" t="s">
        <v>35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193</v>
      </c>
      <c r="AU326" s="240" t="s">
        <v>91</v>
      </c>
      <c r="AV326" s="13" t="s">
        <v>89</v>
      </c>
      <c r="AW326" s="13" t="s">
        <v>41</v>
      </c>
      <c r="AX326" s="13" t="s">
        <v>81</v>
      </c>
      <c r="AY326" s="240" t="s">
        <v>123</v>
      </c>
    </row>
    <row r="327" s="13" customFormat="1">
      <c r="A327" s="13"/>
      <c r="B327" s="230"/>
      <c r="C327" s="231"/>
      <c r="D327" s="232" t="s">
        <v>193</v>
      </c>
      <c r="E327" s="233" t="s">
        <v>35</v>
      </c>
      <c r="F327" s="234" t="s">
        <v>198</v>
      </c>
      <c r="G327" s="231"/>
      <c r="H327" s="233" t="s">
        <v>35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193</v>
      </c>
      <c r="AU327" s="240" t="s">
        <v>91</v>
      </c>
      <c r="AV327" s="13" t="s">
        <v>89</v>
      </c>
      <c r="AW327" s="13" t="s">
        <v>41</v>
      </c>
      <c r="AX327" s="13" t="s">
        <v>81</v>
      </c>
      <c r="AY327" s="240" t="s">
        <v>123</v>
      </c>
    </row>
    <row r="328" s="13" customFormat="1">
      <c r="A328" s="13"/>
      <c r="B328" s="230"/>
      <c r="C328" s="231"/>
      <c r="D328" s="232" t="s">
        <v>193</v>
      </c>
      <c r="E328" s="233" t="s">
        <v>35</v>
      </c>
      <c r="F328" s="234" t="s">
        <v>230</v>
      </c>
      <c r="G328" s="231"/>
      <c r="H328" s="233" t="s">
        <v>35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193</v>
      </c>
      <c r="AU328" s="240" t="s">
        <v>91</v>
      </c>
      <c r="AV328" s="13" t="s">
        <v>89</v>
      </c>
      <c r="AW328" s="13" t="s">
        <v>41</v>
      </c>
      <c r="AX328" s="13" t="s">
        <v>81</v>
      </c>
      <c r="AY328" s="240" t="s">
        <v>123</v>
      </c>
    </row>
    <row r="329" s="13" customFormat="1">
      <c r="A329" s="13"/>
      <c r="B329" s="230"/>
      <c r="C329" s="231"/>
      <c r="D329" s="232" t="s">
        <v>193</v>
      </c>
      <c r="E329" s="233" t="s">
        <v>35</v>
      </c>
      <c r="F329" s="234" t="s">
        <v>198</v>
      </c>
      <c r="G329" s="231"/>
      <c r="H329" s="233" t="s">
        <v>35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193</v>
      </c>
      <c r="AU329" s="240" t="s">
        <v>91</v>
      </c>
      <c r="AV329" s="13" t="s">
        <v>89</v>
      </c>
      <c r="AW329" s="13" t="s">
        <v>41</v>
      </c>
      <c r="AX329" s="13" t="s">
        <v>81</v>
      </c>
      <c r="AY329" s="240" t="s">
        <v>123</v>
      </c>
    </row>
    <row r="330" s="13" customFormat="1">
      <c r="A330" s="13"/>
      <c r="B330" s="230"/>
      <c r="C330" s="231"/>
      <c r="D330" s="232" t="s">
        <v>193</v>
      </c>
      <c r="E330" s="233" t="s">
        <v>35</v>
      </c>
      <c r="F330" s="234" t="s">
        <v>231</v>
      </c>
      <c r="G330" s="231"/>
      <c r="H330" s="233" t="s">
        <v>35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193</v>
      </c>
      <c r="AU330" s="240" t="s">
        <v>91</v>
      </c>
      <c r="AV330" s="13" t="s">
        <v>89</v>
      </c>
      <c r="AW330" s="13" t="s">
        <v>41</v>
      </c>
      <c r="AX330" s="13" t="s">
        <v>81</v>
      </c>
      <c r="AY330" s="240" t="s">
        <v>123</v>
      </c>
    </row>
    <row r="331" s="13" customFormat="1">
      <c r="A331" s="13"/>
      <c r="B331" s="230"/>
      <c r="C331" s="231"/>
      <c r="D331" s="232" t="s">
        <v>193</v>
      </c>
      <c r="E331" s="233" t="s">
        <v>35</v>
      </c>
      <c r="F331" s="234" t="s">
        <v>198</v>
      </c>
      <c r="G331" s="231"/>
      <c r="H331" s="233" t="s">
        <v>35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193</v>
      </c>
      <c r="AU331" s="240" t="s">
        <v>91</v>
      </c>
      <c r="AV331" s="13" t="s">
        <v>89</v>
      </c>
      <c r="AW331" s="13" t="s">
        <v>41</v>
      </c>
      <c r="AX331" s="13" t="s">
        <v>81</v>
      </c>
      <c r="AY331" s="240" t="s">
        <v>123</v>
      </c>
    </row>
    <row r="332" s="13" customFormat="1">
      <c r="A332" s="13"/>
      <c r="B332" s="230"/>
      <c r="C332" s="231"/>
      <c r="D332" s="232" t="s">
        <v>193</v>
      </c>
      <c r="E332" s="233" t="s">
        <v>35</v>
      </c>
      <c r="F332" s="234" t="s">
        <v>232</v>
      </c>
      <c r="G332" s="231"/>
      <c r="H332" s="233" t="s">
        <v>35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193</v>
      </c>
      <c r="AU332" s="240" t="s">
        <v>91</v>
      </c>
      <c r="AV332" s="13" t="s">
        <v>89</v>
      </c>
      <c r="AW332" s="13" t="s">
        <v>41</v>
      </c>
      <c r="AX332" s="13" t="s">
        <v>81</v>
      </c>
      <c r="AY332" s="240" t="s">
        <v>123</v>
      </c>
    </row>
    <row r="333" s="13" customFormat="1">
      <c r="A333" s="13"/>
      <c r="B333" s="230"/>
      <c r="C333" s="231"/>
      <c r="D333" s="232" t="s">
        <v>193</v>
      </c>
      <c r="E333" s="233" t="s">
        <v>35</v>
      </c>
      <c r="F333" s="234" t="s">
        <v>198</v>
      </c>
      <c r="G333" s="231"/>
      <c r="H333" s="233" t="s">
        <v>35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193</v>
      </c>
      <c r="AU333" s="240" t="s">
        <v>91</v>
      </c>
      <c r="AV333" s="13" t="s">
        <v>89</v>
      </c>
      <c r="AW333" s="13" t="s">
        <v>41</v>
      </c>
      <c r="AX333" s="13" t="s">
        <v>81</v>
      </c>
      <c r="AY333" s="240" t="s">
        <v>123</v>
      </c>
    </row>
    <row r="334" s="13" customFormat="1">
      <c r="A334" s="13"/>
      <c r="B334" s="230"/>
      <c r="C334" s="231"/>
      <c r="D334" s="232" t="s">
        <v>193</v>
      </c>
      <c r="E334" s="233" t="s">
        <v>35</v>
      </c>
      <c r="F334" s="234" t="s">
        <v>233</v>
      </c>
      <c r="G334" s="231"/>
      <c r="H334" s="233" t="s">
        <v>35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193</v>
      </c>
      <c r="AU334" s="240" t="s">
        <v>91</v>
      </c>
      <c r="AV334" s="13" t="s">
        <v>89</v>
      </c>
      <c r="AW334" s="13" t="s">
        <v>41</v>
      </c>
      <c r="AX334" s="13" t="s">
        <v>81</v>
      </c>
      <c r="AY334" s="240" t="s">
        <v>123</v>
      </c>
    </row>
    <row r="335" s="13" customFormat="1">
      <c r="A335" s="13"/>
      <c r="B335" s="230"/>
      <c r="C335" s="231"/>
      <c r="D335" s="232" t="s">
        <v>193</v>
      </c>
      <c r="E335" s="233" t="s">
        <v>35</v>
      </c>
      <c r="F335" s="234" t="s">
        <v>198</v>
      </c>
      <c r="G335" s="231"/>
      <c r="H335" s="233" t="s">
        <v>35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193</v>
      </c>
      <c r="AU335" s="240" t="s">
        <v>91</v>
      </c>
      <c r="AV335" s="13" t="s">
        <v>89</v>
      </c>
      <c r="AW335" s="13" t="s">
        <v>41</v>
      </c>
      <c r="AX335" s="13" t="s">
        <v>81</v>
      </c>
      <c r="AY335" s="240" t="s">
        <v>123</v>
      </c>
    </row>
    <row r="336" s="13" customFormat="1">
      <c r="A336" s="13"/>
      <c r="B336" s="230"/>
      <c r="C336" s="231"/>
      <c r="D336" s="232" t="s">
        <v>193</v>
      </c>
      <c r="E336" s="233" t="s">
        <v>35</v>
      </c>
      <c r="F336" s="234" t="s">
        <v>234</v>
      </c>
      <c r="G336" s="231"/>
      <c r="H336" s="233" t="s">
        <v>35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0" t="s">
        <v>193</v>
      </c>
      <c r="AU336" s="240" t="s">
        <v>91</v>
      </c>
      <c r="AV336" s="13" t="s">
        <v>89</v>
      </c>
      <c r="AW336" s="13" t="s">
        <v>41</v>
      </c>
      <c r="AX336" s="13" t="s">
        <v>81</v>
      </c>
      <c r="AY336" s="240" t="s">
        <v>123</v>
      </c>
    </row>
    <row r="337" s="13" customFormat="1">
      <c r="A337" s="13"/>
      <c r="B337" s="230"/>
      <c r="C337" s="231"/>
      <c r="D337" s="232" t="s">
        <v>193</v>
      </c>
      <c r="E337" s="233" t="s">
        <v>35</v>
      </c>
      <c r="F337" s="234" t="s">
        <v>198</v>
      </c>
      <c r="G337" s="231"/>
      <c r="H337" s="233" t="s">
        <v>35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193</v>
      </c>
      <c r="AU337" s="240" t="s">
        <v>91</v>
      </c>
      <c r="AV337" s="13" t="s">
        <v>89</v>
      </c>
      <c r="AW337" s="13" t="s">
        <v>41</v>
      </c>
      <c r="AX337" s="13" t="s">
        <v>81</v>
      </c>
      <c r="AY337" s="240" t="s">
        <v>123</v>
      </c>
    </row>
    <row r="338" s="13" customFormat="1">
      <c r="A338" s="13"/>
      <c r="B338" s="230"/>
      <c r="C338" s="231"/>
      <c r="D338" s="232" t="s">
        <v>193</v>
      </c>
      <c r="E338" s="233" t="s">
        <v>35</v>
      </c>
      <c r="F338" s="234" t="s">
        <v>235</v>
      </c>
      <c r="G338" s="231"/>
      <c r="H338" s="233" t="s">
        <v>35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193</v>
      </c>
      <c r="AU338" s="240" t="s">
        <v>91</v>
      </c>
      <c r="AV338" s="13" t="s">
        <v>89</v>
      </c>
      <c r="AW338" s="13" t="s">
        <v>41</v>
      </c>
      <c r="AX338" s="13" t="s">
        <v>81</v>
      </c>
      <c r="AY338" s="240" t="s">
        <v>123</v>
      </c>
    </row>
    <row r="339" s="13" customFormat="1">
      <c r="A339" s="13"/>
      <c r="B339" s="230"/>
      <c r="C339" s="231"/>
      <c r="D339" s="232" t="s">
        <v>193</v>
      </c>
      <c r="E339" s="233" t="s">
        <v>35</v>
      </c>
      <c r="F339" s="234" t="s">
        <v>198</v>
      </c>
      <c r="G339" s="231"/>
      <c r="H339" s="233" t="s">
        <v>35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193</v>
      </c>
      <c r="AU339" s="240" t="s">
        <v>91</v>
      </c>
      <c r="AV339" s="13" t="s">
        <v>89</v>
      </c>
      <c r="AW339" s="13" t="s">
        <v>41</v>
      </c>
      <c r="AX339" s="13" t="s">
        <v>81</v>
      </c>
      <c r="AY339" s="240" t="s">
        <v>123</v>
      </c>
    </row>
    <row r="340" s="13" customFormat="1">
      <c r="A340" s="13"/>
      <c r="B340" s="230"/>
      <c r="C340" s="231"/>
      <c r="D340" s="232" t="s">
        <v>193</v>
      </c>
      <c r="E340" s="233" t="s">
        <v>35</v>
      </c>
      <c r="F340" s="234" t="s">
        <v>236</v>
      </c>
      <c r="G340" s="231"/>
      <c r="H340" s="233" t="s">
        <v>35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193</v>
      </c>
      <c r="AU340" s="240" t="s">
        <v>91</v>
      </c>
      <c r="AV340" s="13" t="s">
        <v>89</v>
      </c>
      <c r="AW340" s="13" t="s">
        <v>41</v>
      </c>
      <c r="AX340" s="13" t="s">
        <v>81</v>
      </c>
      <c r="AY340" s="240" t="s">
        <v>123</v>
      </c>
    </row>
    <row r="341" s="13" customFormat="1">
      <c r="A341" s="13"/>
      <c r="B341" s="230"/>
      <c r="C341" s="231"/>
      <c r="D341" s="232" t="s">
        <v>193</v>
      </c>
      <c r="E341" s="233" t="s">
        <v>35</v>
      </c>
      <c r="F341" s="234" t="s">
        <v>198</v>
      </c>
      <c r="G341" s="231"/>
      <c r="H341" s="233" t="s">
        <v>35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193</v>
      </c>
      <c r="AU341" s="240" t="s">
        <v>91</v>
      </c>
      <c r="AV341" s="13" t="s">
        <v>89</v>
      </c>
      <c r="AW341" s="13" t="s">
        <v>41</v>
      </c>
      <c r="AX341" s="13" t="s">
        <v>81</v>
      </c>
      <c r="AY341" s="240" t="s">
        <v>123</v>
      </c>
    </row>
    <row r="342" s="13" customFormat="1">
      <c r="A342" s="13"/>
      <c r="B342" s="230"/>
      <c r="C342" s="231"/>
      <c r="D342" s="232" t="s">
        <v>193</v>
      </c>
      <c r="E342" s="233" t="s">
        <v>35</v>
      </c>
      <c r="F342" s="234" t="s">
        <v>237</v>
      </c>
      <c r="G342" s="231"/>
      <c r="H342" s="233" t="s">
        <v>35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193</v>
      </c>
      <c r="AU342" s="240" t="s">
        <v>91</v>
      </c>
      <c r="AV342" s="13" t="s">
        <v>89</v>
      </c>
      <c r="AW342" s="13" t="s">
        <v>41</v>
      </c>
      <c r="AX342" s="13" t="s">
        <v>81</v>
      </c>
      <c r="AY342" s="240" t="s">
        <v>123</v>
      </c>
    </row>
    <row r="343" s="13" customFormat="1">
      <c r="A343" s="13"/>
      <c r="B343" s="230"/>
      <c r="C343" s="231"/>
      <c r="D343" s="232" t="s">
        <v>193</v>
      </c>
      <c r="E343" s="233" t="s">
        <v>35</v>
      </c>
      <c r="F343" s="234" t="s">
        <v>198</v>
      </c>
      <c r="G343" s="231"/>
      <c r="H343" s="233" t="s">
        <v>35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193</v>
      </c>
      <c r="AU343" s="240" t="s">
        <v>91</v>
      </c>
      <c r="AV343" s="13" t="s">
        <v>89</v>
      </c>
      <c r="AW343" s="13" t="s">
        <v>41</v>
      </c>
      <c r="AX343" s="13" t="s">
        <v>81</v>
      </c>
      <c r="AY343" s="240" t="s">
        <v>123</v>
      </c>
    </row>
    <row r="344" s="13" customFormat="1">
      <c r="A344" s="13"/>
      <c r="B344" s="230"/>
      <c r="C344" s="231"/>
      <c r="D344" s="232" t="s">
        <v>193</v>
      </c>
      <c r="E344" s="233" t="s">
        <v>35</v>
      </c>
      <c r="F344" s="234" t="s">
        <v>238</v>
      </c>
      <c r="G344" s="231"/>
      <c r="H344" s="233" t="s">
        <v>35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0" t="s">
        <v>193</v>
      </c>
      <c r="AU344" s="240" t="s">
        <v>91</v>
      </c>
      <c r="AV344" s="13" t="s">
        <v>89</v>
      </c>
      <c r="AW344" s="13" t="s">
        <v>41</v>
      </c>
      <c r="AX344" s="13" t="s">
        <v>81</v>
      </c>
      <c r="AY344" s="240" t="s">
        <v>123</v>
      </c>
    </row>
    <row r="345" s="13" customFormat="1">
      <c r="A345" s="13"/>
      <c r="B345" s="230"/>
      <c r="C345" s="231"/>
      <c r="D345" s="232" t="s">
        <v>193</v>
      </c>
      <c r="E345" s="233" t="s">
        <v>35</v>
      </c>
      <c r="F345" s="234" t="s">
        <v>198</v>
      </c>
      <c r="G345" s="231"/>
      <c r="H345" s="233" t="s">
        <v>35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193</v>
      </c>
      <c r="AU345" s="240" t="s">
        <v>91</v>
      </c>
      <c r="AV345" s="13" t="s">
        <v>89</v>
      </c>
      <c r="AW345" s="13" t="s">
        <v>41</v>
      </c>
      <c r="AX345" s="13" t="s">
        <v>81</v>
      </c>
      <c r="AY345" s="240" t="s">
        <v>123</v>
      </c>
    </row>
    <row r="346" s="13" customFormat="1">
      <c r="A346" s="13"/>
      <c r="B346" s="230"/>
      <c r="C346" s="231"/>
      <c r="D346" s="232" t="s">
        <v>193</v>
      </c>
      <c r="E346" s="233" t="s">
        <v>35</v>
      </c>
      <c r="F346" s="234" t="s">
        <v>239</v>
      </c>
      <c r="G346" s="231"/>
      <c r="H346" s="233" t="s">
        <v>35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193</v>
      </c>
      <c r="AU346" s="240" t="s">
        <v>91</v>
      </c>
      <c r="AV346" s="13" t="s">
        <v>89</v>
      </c>
      <c r="AW346" s="13" t="s">
        <v>41</v>
      </c>
      <c r="AX346" s="13" t="s">
        <v>81</v>
      </c>
      <c r="AY346" s="240" t="s">
        <v>123</v>
      </c>
    </row>
    <row r="347" s="13" customFormat="1">
      <c r="A347" s="13"/>
      <c r="B347" s="230"/>
      <c r="C347" s="231"/>
      <c r="D347" s="232" t="s">
        <v>193</v>
      </c>
      <c r="E347" s="233" t="s">
        <v>35</v>
      </c>
      <c r="F347" s="234" t="s">
        <v>198</v>
      </c>
      <c r="G347" s="231"/>
      <c r="H347" s="233" t="s">
        <v>35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193</v>
      </c>
      <c r="AU347" s="240" t="s">
        <v>91</v>
      </c>
      <c r="AV347" s="13" t="s">
        <v>89</v>
      </c>
      <c r="AW347" s="13" t="s">
        <v>41</v>
      </c>
      <c r="AX347" s="13" t="s">
        <v>81</v>
      </c>
      <c r="AY347" s="240" t="s">
        <v>123</v>
      </c>
    </row>
    <row r="348" s="13" customFormat="1">
      <c r="A348" s="13"/>
      <c r="B348" s="230"/>
      <c r="C348" s="231"/>
      <c r="D348" s="232" t="s">
        <v>193</v>
      </c>
      <c r="E348" s="233" t="s">
        <v>35</v>
      </c>
      <c r="F348" s="234" t="s">
        <v>240</v>
      </c>
      <c r="G348" s="231"/>
      <c r="H348" s="233" t="s">
        <v>35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193</v>
      </c>
      <c r="AU348" s="240" t="s">
        <v>91</v>
      </c>
      <c r="AV348" s="13" t="s">
        <v>89</v>
      </c>
      <c r="AW348" s="13" t="s">
        <v>41</v>
      </c>
      <c r="AX348" s="13" t="s">
        <v>81</v>
      </c>
      <c r="AY348" s="240" t="s">
        <v>123</v>
      </c>
    </row>
    <row r="349" s="13" customFormat="1">
      <c r="A349" s="13"/>
      <c r="B349" s="230"/>
      <c r="C349" s="231"/>
      <c r="D349" s="232" t="s">
        <v>193</v>
      </c>
      <c r="E349" s="233" t="s">
        <v>35</v>
      </c>
      <c r="F349" s="234" t="s">
        <v>235</v>
      </c>
      <c r="G349" s="231"/>
      <c r="H349" s="233" t="s">
        <v>35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193</v>
      </c>
      <c r="AU349" s="240" t="s">
        <v>91</v>
      </c>
      <c r="AV349" s="13" t="s">
        <v>89</v>
      </c>
      <c r="AW349" s="13" t="s">
        <v>41</v>
      </c>
      <c r="AX349" s="13" t="s">
        <v>81</v>
      </c>
      <c r="AY349" s="240" t="s">
        <v>123</v>
      </c>
    </row>
    <row r="350" s="13" customFormat="1">
      <c r="A350" s="13"/>
      <c r="B350" s="230"/>
      <c r="C350" s="231"/>
      <c r="D350" s="232" t="s">
        <v>193</v>
      </c>
      <c r="E350" s="233" t="s">
        <v>35</v>
      </c>
      <c r="F350" s="234" t="s">
        <v>243</v>
      </c>
      <c r="G350" s="231"/>
      <c r="H350" s="233" t="s">
        <v>35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193</v>
      </c>
      <c r="AU350" s="240" t="s">
        <v>91</v>
      </c>
      <c r="AV350" s="13" t="s">
        <v>89</v>
      </c>
      <c r="AW350" s="13" t="s">
        <v>41</v>
      </c>
      <c r="AX350" s="13" t="s">
        <v>81</v>
      </c>
      <c r="AY350" s="240" t="s">
        <v>123</v>
      </c>
    </row>
    <row r="351" s="14" customFormat="1">
      <c r="A351" s="14"/>
      <c r="B351" s="241"/>
      <c r="C351" s="242"/>
      <c r="D351" s="232" t="s">
        <v>193</v>
      </c>
      <c r="E351" s="243" t="s">
        <v>35</v>
      </c>
      <c r="F351" s="244" t="s">
        <v>346</v>
      </c>
      <c r="G351" s="242"/>
      <c r="H351" s="245">
        <v>55.200000000000003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193</v>
      </c>
      <c r="AU351" s="251" t="s">
        <v>91</v>
      </c>
      <c r="AV351" s="14" t="s">
        <v>91</v>
      </c>
      <c r="AW351" s="14" t="s">
        <v>41</v>
      </c>
      <c r="AX351" s="14" t="s">
        <v>81</v>
      </c>
      <c r="AY351" s="251" t="s">
        <v>123</v>
      </c>
    </row>
    <row r="352" s="14" customFormat="1">
      <c r="A352" s="14"/>
      <c r="B352" s="241"/>
      <c r="C352" s="242"/>
      <c r="D352" s="232" t="s">
        <v>193</v>
      </c>
      <c r="E352" s="243" t="s">
        <v>35</v>
      </c>
      <c r="F352" s="244" t="s">
        <v>347</v>
      </c>
      <c r="G352" s="242"/>
      <c r="H352" s="245">
        <v>20.25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193</v>
      </c>
      <c r="AU352" s="251" t="s">
        <v>91</v>
      </c>
      <c r="AV352" s="14" t="s">
        <v>91</v>
      </c>
      <c r="AW352" s="14" t="s">
        <v>41</v>
      </c>
      <c r="AX352" s="14" t="s">
        <v>81</v>
      </c>
      <c r="AY352" s="251" t="s">
        <v>123</v>
      </c>
    </row>
    <row r="353" s="14" customFormat="1">
      <c r="A353" s="14"/>
      <c r="B353" s="241"/>
      <c r="C353" s="242"/>
      <c r="D353" s="232" t="s">
        <v>193</v>
      </c>
      <c r="E353" s="243" t="s">
        <v>35</v>
      </c>
      <c r="F353" s="244" t="s">
        <v>348</v>
      </c>
      <c r="G353" s="242"/>
      <c r="H353" s="245">
        <v>0.050000000000000003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193</v>
      </c>
      <c r="AU353" s="251" t="s">
        <v>91</v>
      </c>
      <c r="AV353" s="14" t="s">
        <v>91</v>
      </c>
      <c r="AW353" s="14" t="s">
        <v>41</v>
      </c>
      <c r="AX353" s="14" t="s">
        <v>81</v>
      </c>
      <c r="AY353" s="251" t="s">
        <v>123</v>
      </c>
    </row>
    <row r="354" s="15" customFormat="1">
      <c r="A354" s="15"/>
      <c r="B354" s="252"/>
      <c r="C354" s="253"/>
      <c r="D354" s="232" t="s">
        <v>193</v>
      </c>
      <c r="E354" s="254" t="s">
        <v>35</v>
      </c>
      <c r="F354" s="255" t="s">
        <v>202</v>
      </c>
      <c r="G354" s="253"/>
      <c r="H354" s="256">
        <v>75.5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2" t="s">
        <v>193</v>
      </c>
      <c r="AU354" s="262" t="s">
        <v>91</v>
      </c>
      <c r="AV354" s="15" t="s">
        <v>147</v>
      </c>
      <c r="AW354" s="15" t="s">
        <v>41</v>
      </c>
      <c r="AX354" s="15" t="s">
        <v>89</v>
      </c>
      <c r="AY354" s="262" t="s">
        <v>123</v>
      </c>
    </row>
    <row r="355" s="2" customFormat="1" ht="16.5" customHeight="1">
      <c r="A355" s="42"/>
      <c r="B355" s="43"/>
      <c r="C355" s="263" t="s">
        <v>439</v>
      </c>
      <c r="D355" s="263" t="s">
        <v>203</v>
      </c>
      <c r="E355" s="264" t="s">
        <v>440</v>
      </c>
      <c r="F355" s="265" t="s">
        <v>441</v>
      </c>
      <c r="G355" s="266" t="s">
        <v>442</v>
      </c>
      <c r="H355" s="267">
        <v>33.57</v>
      </c>
      <c r="I355" s="268"/>
      <c r="J355" s="269">
        <f>ROUND(I355*H355,2)</f>
        <v>0</v>
      </c>
      <c r="K355" s="265" t="s">
        <v>130</v>
      </c>
      <c r="L355" s="270"/>
      <c r="M355" s="271" t="s">
        <v>35</v>
      </c>
      <c r="N355" s="272" t="s">
        <v>52</v>
      </c>
      <c r="O355" s="88"/>
      <c r="P355" s="217">
        <f>O355*H355</f>
        <v>0</v>
      </c>
      <c r="Q355" s="217">
        <v>0.001</v>
      </c>
      <c r="R355" s="217">
        <f>Q355*H355</f>
        <v>0.033570000000000003</v>
      </c>
      <c r="S355" s="217">
        <v>0</v>
      </c>
      <c r="T355" s="218">
        <f>S355*H355</f>
        <v>0</v>
      </c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R355" s="219" t="s">
        <v>429</v>
      </c>
      <c r="AT355" s="219" t="s">
        <v>203</v>
      </c>
      <c r="AU355" s="219" t="s">
        <v>91</v>
      </c>
      <c r="AY355" s="20" t="s">
        <v>123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0" t="s">
        <v>89</v>
      </c>
      <c r="BK355" s="220">
        <f>ROUND(I355*H355,2)</f>
        <v>0</v>
      </c>
      <c r="BL355" s="20" t="s">
        <v>311</v>
      </c>
      <c r="BM355" s="219" t="s">
        <v>443</v>
      </c>
    </row>
    <row r="356" s="13" customFormat="1">
      <c r="A356" s="13"/>
      <c r="B356" s="230"/>
      <c r="C356" s="231"/>
      <c r="D356" s="232" t="s">
        <v>193</v>
      </c>
      <c r="E356" s="233" t="s">
        <v>35</v>
      </c>
      <c r="F356" s="234" t="s">
        <v>235</v>
      </c>
      <c r="G356" s="231"/>
      <c r="H356" s="233" t="s">
        <v>35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193</v>
      </c>
      <c r="AU356" s="240" t="s">
        <v>91</v>
      </c>
      <c r="AV356" s="13" t="s">
        <v>89</v>
      </c>
      <c r="AW356" s="13" t="s">
        <v>41</v>
      </c>
      <c r="AX356" s="13" t="s">
        <v>81</v>
      </c>
      <c r="AY356" s="240" t="s">
        <v>123</v>
      </c>
    </row>
    <row r="357" s="14" customFormat="1">
      <c r="A357" s="14"/>
      <c r="B357" s="241"/>
      <c r="C357" s="242"/>
      <c r="D357" s="232" t="s">
        <v>193</v>
      </c>
      <c r="E357" s="243" t="s">
        <v>35</v>
      </c>
      <c r="F357" s="244" t="s">
        <v>444</v>
      </c>
      <c r="G357" s="242"/>
      <c r="H357" s="245">
        <v>33.57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193</v>
      </c>
      <c r="AU357" s="251" t="s">
        <v>91</v>
      </c>
      <c r="AV357" s="14" t="s">
        <v>91</v>
      </c>
      <c r="AW357" s="14" t="s">
        <v>41</v>
      </c>
      <c r="AX357" s="14" t="s">
        <v>89</v>
      </c>
      <c r="AY357" s="251" t="s">
        <v>123</v>
      </c>
    </row>
    <row r="358" s="2" customFormat="1" ht="33" customHeight="1">
      <c r="A358" s="42"/>
      <c r="B358" s="43"/>
      <c r="C358" s="208" t="s">
        <v>445</v>
      </c>
      <c r="D358" s="208" t="s">
        <v>126</v>
      </c>
      <c r="E358" s="209" t="s">
        <v>446</v>
      </c>
      <c r="F358" s="210" t="s">
        <v>447</v>
      </c>
      <c r="G358" s="211" t="s">
        <v>363</v>
      </c>
      <c r="H358" s="212">
        <v>1.2090000000000001</v>
      </c>
      <c r="I358" s="213"/>
      <c r="J358" s="214">
        <f>ROUND(I358*H358,2)</f>
        <v>0</v>
      </c>
      <c r="K358" s="210" t="s">
        <v>130</v>
      </c>
      <c r="L358" s="48"/>
      <c r="M358" s="215" t="s">
        <v>35</v>
      </c>
      <c r="N358" s="216" t="s">
        <v>52</v>
      </c>
      <c r="O358" s="88"/>
      <c r="P358" s="217">
        <f>O358*H358</f>
        <v>0</v>
      </c>
      <c r="Q358" s="217">
        <v>0</v>
      </c>
      <c r="R358" s="217">
        <f>Q358*H358</f>
        <v>0</v>
      </c>
      <c r="S358" s="217">
        <v>0</v>
      </c>
      <c r="T358" s="218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19" t="s">
        <v>311</v>
      </c>
      <c r="AT358" s="219" t="s">
        <v>126</v>
      </c>
      <c r="AU358" s="219" t="s">
        <v>91</v>
      </c>
      <c r="AY358" s="20" t="s">
        <v>123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20" t="s">
        <v>89</v>
      </c>
      <c r="BK358" s="220">
        <f>ROUND(I358*H358,2)</f>
        <v>0</v>
      </c>
      <c r="BL358" s="20" t="s">
        <v>311</v>
      </c>
      <c r="BM358" s="219" t="s">
        <v>448</v>
      </c>
    </row>
    <row r="359" s="2" customFormat="1">
      <c r="A359" s="42"/>
      <c r="B359" s="43"/>
      <c r="C359" s="44"/>
      <c r="D359" s="221" t="s">
        <v>133</v>
      </c>
      <c r="E359" s="44"/>
      <c r="F359" s="222" t="s">
        <v>449</v>
      </c>
      <c r="G359" s="44"/>
      <c r="H359" s="44"/>
      <c r="I359" s="223"/>
      <c r="J359" s="44"/>
      <c r="K359" s="44"/>
      <c r="L359" s="48"/>
      <c r="M359" s="224"/>
      <c r="N359" s="225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133</v>
      </c>
      <c r="AU359" s="20" t="s">
        <v>91</v>
      </c>
    </row>
    <row r="360" s="12" customFormat="1" ht="22.8" customHeight="1">
      <c r="A360" s="12"/>
      <c r="B360" s="192"/>
      <c r="C360" s="193"/>
      <c r="D360" s="194" t="s">
        <v>80</v>
      </c>
      <c r="E360" s="206" t="s">
        <v>450</v>
      </c>
      <c r="F360" s="206" t="s">
        <v>451</v>
      </c>
      <c r="G360" s="193"/>
      <c r="H360" s="193"/>
      <c r="I360" s="196"/>
      <c r="J360" s="207">
        <f>BK360</f>
        <v>0</v>
      </c>
      <c r="K360" s="193"/>
      <c r="L360" s="198"/>
      <c r="M360" s="199"/>
      <c r="N360" s="200"/>
      <c r="O360" s="200"/>
      <c r="P360" s="201">
        <f>SUM(P361:P599)</f>
        <v>0</v>
      </c>
      <c r="Q360" s="200"/>
      <c r="R360" s="201">
        <f>SUM(R361:R599)</f>
        <v>9.2424133120000018</v>
      </c>
      <c r="S360" s="200"/>
      <c r="T360" s="202">
        <f>SUM(T361:T599)</f>
        <v>3.4442820000000003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3" t="s">
        <v>91</v>
      </c>
      <c r="AT360" s="204" t="s">
        <v>80</v>
      </c>
      <c r="AU360" s="204" t="s">
        <v>89</v>
      </c>
      <c r="AY360" s="203" t="s">
        <v>123</v>
      </c>
      <c r="BK360" s="205">
        <f>SUM(BK361:BK599)</f>
        <v>0</v>
      </c>
    </row>
    <row r="361" s="2" customFormat="1" ht="24.15" customHeight="1">
      <c r="A361" s="42"/>
      <c r="B361" s="43"/>
      <c r="C361" s="208" t="s">
        <v>452</v>
      </c>
      <c r="D361" s="208" t="s">
        <v>126</v>
      </c>
      <c r="E361" s="209" t="s">
        <v>453</v>
      </c>
      <c r="F361" s="210" t="s">
        <v>454</v>
      </c>
      <c r="G361" s="211" t="s">
        <v>190</v>
      </c>
      <c r="H361" s="212">
        <v>260.19999999999999</v>
      </c>
      <c r="I361" s="213"/>
      <c r="J361" s="214">
        <f>ROUND(I361*H361,2)</f>
        <v>0</v>
      </c>
      <c r="K361" s="210" t="s">
        <v>130</v>
      </c>
      <c r="L361" s="48"/>
      <c r="M361" s="215" t="s">
        <v>35</v>
      </c>
      <c r="N361" s="216" t="s">
        <v>52</v>
      </c>
      <c r="O361" s="88"/>
      <c r="P361" s="217">
        <f>O361*H361</f>
        <v>0</v>
      </c>
      <c r="Q361" s="217">
        <v>0</v>
      </c>
      <c r="R361" s="217">
        <f>Q361*H361</f>
        <v>0</v>
      </c>
      <c r="S361" s="217">
        <v>0</v>
      </c>
      <c r="T361" s="218">
        <f>S361*H361</f>
        <v>0</v>
      </c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R361" s="219" t="s">
        <v>311</v>
      </c>
      <c r="AT361" s="219" t="s">
        <v>126</v>
      </c>
      <c r="AU361" s="219" t="s">
        <v>91</v>
      </c>
      <c r="AY361" s="20" t="s">
        <v>123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20" t="s">
        <v>89</v>
      </c>
      <c r="BK361" s="220">
        <f>ROUND(I361*H361,2)</f>
        <v>0</v>
      </c>
      <c r="BL361" s="20" t="s">
        <v>311</v>
      </c>
      <c r="BM361" s="219" t="s">
        <v>455</v>
      </c>
    </row>
    <row r="362" s="2" customFormat="1">
      <c r="A362" s="42"/>
      <c r="B362" s="43"/>
      <c r="C362" s="44"/>
      <c r="D362" s="221" t="s">
        <v>133</v>
      </c>
      <c r="E362" s="44"/>
      <c r="F362" s="222" t="s">
        <v>456</v>
      </c>
      <c r="G362" s="44"/>
      <c r="H362" s="44"/>
      <c r="I362" s="223"/>
      <c r="J362" s="44"/>
      <c r="K362" s="44"/>
      <c r="L362" s="48"/>
      <c r="M362" s="224"/>
      <c r="N362" s="225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0" t="s">
        <v>133</v>
      </c>
      <c r="AU362" s="20" t="s">
        <v>91</v>
      </c>
    </row>
    <row r="363" s="13" customFormat="1">
      <c r="A363" s="13"/>
      <c r="B363" s="230"/>
      <c r="C363" s="231"/>
      <c r="D363" s="232" t="s">
        <v>193</v>
      </c>
      <c r="E363" s="233" t="s">
        <v>35</v>
      </c>
      <c r="F363" s="234" t="s">
        <v>228</v>
      </c>
      <c r="G363" s="231"/>
      <c r="H363" s="233" t="s">
        <v>35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193</v>
      </c>
      <c r="AU363" s="240" t="s">
        <v>91</v>
      </c>
      <c r="AV363" s="13" t="s">
        <v>89</v>
      </c>
      <c r="AW363" s="13" t="s">
        <v>41</v>
      </c>
      <c r="AX363" s="13" t="s">
        <v>81</v>
      </c>
      <c r="AY363" s="240" t="s">
        <v>123</v>
      </c>
    </row>
    <row r="364" s="13" customFormat="1">
      <c r="A364" s="13"/>
      <c r="B364" s="230"/>
      <c r="C364" s="231"/>
      <c r="D364" s="232" t="s">
        <v>193</v>
      </c>
      <c r="E364" s="233" t="s">
        <v>35</v>
      </c>
      <c r="F364" s="234" t="s">
        <v>198</v>
      </c>
      <c r="G364" s="231"/>
      <c r="H364" s="233" t="s">
        <v>35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0" t="s">
        <v>193</v>
      </c>
      <c r="AU364" s="240" t="s">
        <v>91</v>
      </c>
      <c r="AV364" s="13" t="s">
        <v>89</v>
      </c>
      <c r="AW364" s="13" t="s">
        <v>41</v>
      </c>
      <c r="AX364" s="13" t="s">
        <v>81</v>
      </c>
      <c r="AY364" s="240" t="s">
        <v>123</v>
      </c>
    </row>
    <row r="365" s="13" customFormat="1">
      <c r="A365" s="13"/>
      <c r="B365" s="230"/>
      <c r="C365" s="231"/>
      <c r="D365" s="232" t="s">
        <v>193</v>
      </c>
      <c r="E365" s="233" t="s">
        <v>35</v>
      </c>
      <c r="F365" s="234" t="s">
        <v>229</v>
      </c>
      <c r="G365" s="231"/>
      <c r="H365" s="233" t="s">
        <v>35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0" t="s">
        <v>193</v>
      </c>
      <c r="AU365" s="240" t="s">
        <v>91</v>
      </c>
      <c r="AV365" s="13" t="s">
        <v>89</v>
      </c>
      <c r="AW365" s="13" t="s">
        <v>41</v>
      </c>
      <c r="AX365" s="13" t="s">
        <v>81</v>
      </c>
      <c r="AY365" s="240" t="s">
        <v>123</v>
      </c>
    </row>
    <row r="366" s="13" customFormat="1">
      <c r="A366" s="13"/>
      <c r="B366" s="230"/>
      <c r="C366" s="231"/>
      <c r="D366" s="232" t="s">
        <v>193</v>
      </c>
      <c r="E366" s="233" t="s">
        <v>35</v>
      </c>
      <c r="F366" s="234" t="s">
        <v>198</v>
      </c>
      <c r="G366" s="231"/>
      <c r="H366" s="233" t="s">
        <v>35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193</v>
      </c>
      <c r="AU366" s="240" t="s">
        <v>91</v>
      </c>
      <c r="AV366" s="13" t="s">
        <v>89</v>
      </c>
      <c r="AW366" s="13" t="s">
        <v>41</v>
      </c>
      <c r="AX366" s="13" t="s">
        <v>81</v>
      </c>
      <c r="AY366" s="240" t="s">
        <v>123</v>
      </c>
    </row>
    <row r="367" s="13" customFormat="1">
      <c r="A367" s="13"/>
      <c r="B367" s="230"/>
      <c r="C367" s="231"/>
      <c r="D367" s="232" t="s">
        <v>193</v>
      </c>
      <c r="E367" s="233" t="s">
        <v>35</v>
      </c>
      <c r="F367" s="234" t="s">
        <v>230</v>
      </c>
      <c r="G367" s="231"/>
      <c r="H367" s="233" t="s">
        <v>35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193</v>
      </c>
      <c r="AU367" s="240" t="s">
        <v>91</v>
      </c>
      <c r="AV367" s="13" t="s">
        <v>89</v>
      </c>
      <c r="AW367" s="13" t="s">
        <v>41</v>
      </c>
      <c r="AX367" s="13" t="s">
        <v>81</v>
      </c>
      <c r="AY367" s="240" t="s">
        <v>123</v>
      </c>
    </row>
    <row r="368" s="13" customFormat="1">
      <c r="A368" s="13"/>
      <c r="B368" s="230"/>
      <c r="C368" s="231"/>
      <c r="D368" s="232" t="s">
        <v>193</v>
      </c>
      <c r="E368" s="233" t="s">
        <v>35</v>
      </c>
      <c r="F368" s="234" t="s">
        <v>198</v>
      </c>
      <c r="G368" s="231"/>
      <c r="H368" s="233" t="s">
        <v>35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193</v>
      </c>
      <c r="AU368" s="240" t="s">
        <v>91</v>
      </c>
      <c r="AV368" s="13" t="s">
        <v>89</v>
      </c>
      <c r="AW368" s="13" t="s">
        <v>41</v>
      </c>
      <c r="AX368" s="13" t="s">
        <v>81</v>
      </c>
      <c r="AY368" s="240" t="s">
        <v>123</v>
      </c>
    </row>
    <row r="369" s="13" customFormat="1">
      <c r="A369" s="13"/>
      <c r="B369" s="230"/>
      <c r="C369" s="231"/>
      <c r="D369" s="232" t="s">
        <v>193</v>
      </c>
      <c r="E369" s="233" t="s">
        <v>35</v>
      </c>
      <c r="F369" s="234" t="s">
        <v>231</v>
      </c>
      <c r="G369" s="231"/>
      <c r="H369" s="233" t="s">
        <v>35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193</v>
      </c>
      <c r="AU369" s="240" t="s">
        <v>91</v>
      </c>
      <c r="AV369" s="13" t="s">
        <v>89</v>
      </c>
      <c r="AW369" s="13" t="s">
        <v>41</v>
      </c>
      <c r="AX369" s="13" t="s">
        <v>81</v>
      </c>
      <c r="AY369" s="240" t="s">
        <v>123</v>
      </c>
    </row>
    <row r="370" s="13" customFormat="1">
      <c r="A370" s="13"/>
      <c r="B370" s="230"/>
      <c r="C370" s="231"/>
      <c r="D370" s="232" t="s">
        <v>193</v>
      </c>
      <c r="E370" s="233" t="s">
        <v>35</v>
      </c>
      <c r="F370" s="234" t="s">
        <v>198</v>
      </c>
      <c r="G370" s="231"/>
      <c r="H370" s="233" t="s">
        <v>35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193</v>
      </c>
      <c r="AU370" s="240" t="s">
        <v>91</v>
      </c>
      <c r="AV370" s="13" t="s">
        <v>89</v>
      </c>
      <c r="AW370" s="13" t="s">
        <v>41</v>
      </c>
      <c r="AX370" s="13" t="s">
        <v>81</v>
      </c>
      <c r="AY370" s="240" t="s">
        <v>123</v>
      </c>
    </row>
    <row r="371" s="13" customFormat="1">
      <c r="A371" s="13"/>
      <c r="B371" s="230"/>
      <c r="C371" s="231"/>
      <c r="D371" s="232" t="s">
        <v>193</v>
      </c>
      <c r="E371" s="233" t="s">
        <v>35</v>
      </c>
      <c r="F371" s="234" t="s">
        <v>232</v>
      </c>
      <c r="G371" s="231"/>
      <c r="H371" s="233" t="s">
        <v>35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193</v>
      </c>
      <c r="AU371" s="240" t="s">
        <v>91</v>
      </c>
      <c r="AV371" s="13" t="s">
        <v>89</v>
      </c>
      <c r="AW371" s="13" t="s">
        <v>41</v>
      </c>
      <c r="AX371" s="13" t="s">
        <v>81</v>
      </c>
      <c r="AY371" s="240" t="s">
        <v>123</v>
      </c>
    </row>
    <row r="372" s="13" customFormat="1">
      <c r="A372" s="13"/>
      <c r="B372" s="230"/>
      <c r="C372" s="231"/>
      <c r="D372" s="232" t="s">
        <v>193</v>
      </c>
      <c r="E372" s="233" t="s">
        <v>35</v>
      </c>
      <c r="F372" s="234" t="s">
        <v>198</v>
      </c>
      <c r="G372" s="231"/>
      <c r="H372" s="233" t="s">
        <v>35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193</v>
      </c>
      <c r="AU372" s="240" t="s">
        <v>91</v>
      </c>
      <c r="AV372" s="13" t="s">
        <v>89</v>
      </c>
      <c r="AW372" s="13" t="s">
        <v>41</v>
      </c>
      <c r="AX372" s="13" t="s">
        <v>81</v>
      </c>
      <c r="AY372" s="240" t="s">
        <v>123</v>
      </c>
    </row>
    <row r="373" s="13" customFormat="1">
      <c r="A373" s="13"/>
      <c r="B373" s="230"/>
      <c r="C373" s="231"/>
      <c r="D373" s="232" t="s">
        <v>193</v>
      </c>
      <c r="E373" s="233" t="s">
        <v>35</v>
      </c>
      <c r="F373" s="234" t="s">
        <v>233</v>
      </c>
      <c r="G373" s="231"/>
      <c r="H373" s="233" t="s">
        <v>35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0" t="s">
        <v>193</v>
      </c>
      <c r="AU373" s="240" t="s">
        <v>91</v>
      </c>
      <c r="AV373" s="13" t="s">
        <v>89</v>
      </c>
      <c r="AW373" s="13" t="s">
        <v>41</v>
      </c>
      <c r="AX373" s="13" t="s">
        <v>81</v>
      </c>
      <c r="AY373" s="240" t="s">
        <v>123</v>
      </c>
    </row>
    <row r="374" s="13" customFormat="1">
      <c r="A374" s="13"/>
      <c r="B374" s="230"/>
      <c r="C374" s="231"/>
      <c r="D374" s="232" t="s">
        <v>193</v>
      </c>
      <c r="E374" s="233" t="s">
        <v>35</v>
      </c>
      <c r="F374" s="234" t="s">
        <v>198</v>
      </c>
      <c r="G374" s="231"/>
      <c r="H374" s="233" t="s">
        <v>35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193</v>
      </c>
      <c r="AU374" s="240" t="s">
        <v>91</v>
      </c>
      <c r="AV374" s="13" t="s">
        <v>89</v>
      </c>
      <c r="AW374" s="13" t="s">
        <v>41</v>
      </c>
      <c r="AX374" s="13" t="s">
        <v>81</v>
      </c>
      <c r="AY374" s="240" t="s">
        <v>123</v>
      </c>
    </row>
    <row r="375" s="13" customFormat="1">
      <c r="A375" s="13"/>
      <c r="B375" s="230"/>
      <c r="C375" s="231"/>
      <c r="D375" s="232" t="s">
        <v>193</v>
      </c>
      <c r="E375" s="233" t="s">
        <v>35</v>
      </c>
      <c r="F375" s="234" t="s">
        <v>234</v>
      </c>
      <c r="G375" s="231"/>
      <c r="H375" s="233" t="s">
        <v>35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193</v>
      </c>
      <c r="AU375" s="240" t="s">
        <v>91</v>
      </c>
      <c r="AV375" s="13" t="s">
        <v>89</v>
      </c>
      <c r="AW375" s="13" t="s">
        <v>41</v>
      </c>
      <c r="AX375" s="13" t="s">
        <v>81</v>
      </c>
      <c r="AY375" s="240" t="s">
        <v>123</v>
      </c>
    </row>
    <row r="376" s="13" customFormat="1">
      <c r="A376" s="13"/>
      <c r="B376" s="230"/>
      <c r="C376" s="231"/>
      <c r="D376" s="232" t="s">
        <v>193</v>
      </c>
      <c r="E376" s="233" t="s">
        <v>35</v>
      </c>
      <c r="F376" s="234" t="s">
        <v>198</v>
      </c>
      <c r="G376" s="231"/>
      <c r="H376" s="233" t="s">
        <v>35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193</v>
      </c>
      <c r="AU376" s="240" t="s">
        <v>91</v>
      </c>
      <c r="AV376" s="13" t="s">
        <v>89</v>
      </c>
      <c r="AW376" s="13" t="s">
        <v>41</v>
      </c>
      <c r="AX376" s="13" t="s">
        <v>81</v>
      </c>
      <c r="AY376" s="240" t="s">
        <v>123</v>
      </c>
    </row>
    <row r="377" s="13" customFormat="1">
      <c r="A377" s="13"/>
      <c r="B377" s="230"/>
      <c r="C377" s="231"/>
      <c r="D377" s="232" t="s">
        <v>193</v>
      </c>
      <c r="E377" s="233" t="s">
        <v>35</v>
      </c>
      <c r="F377" s="234" t="s">
        <v>235</v>
      </c>
      <c r="G377" s="231"/>
      <c r="H377" s="233" t="s">
        <v>35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0" t="s">
        <v>193</v>
      </c>
      <c r="AU377" s="240" t="s">
        <v>91</v>
      </c>
      <c r="AV377" s="13" t="s">
        <v>89</v>
      </c>
      <c r="AW377" s="13" t="s">
        <v>41</v>
      </c>
      <c r="AX377" s="13" t="s">
        <v>81</v>
      </c>
      <c r="AY377" s="240" t="s">
        <v>123</v>
      </c>
    </row>
    <row r="378" s="13" customFormat="1">
      <c r="A378" s="13"/>
      <c r="B378" s="230"/>
      <c r="C378" s="231"/>
      <c r="D378" s="232" t="s">
        <v>193</v>
      </c>
      <c r="E378" s="233" t="s">
        <v>35</v>
      </c>
      <c r="F378" s="234" t="s">
        <v>198</v>
      </c>
      <c r="G378" s="231"/>
      <c r="H378" s="233" t="s">
        <v>35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193</v>
      </c>
      <c r="AU378" s="240" t="s">
        <v>91</v>
      </c>
      <c r="AV378" s="13" t="s">
        <v>89</v>
      </c>
      <c r="AW378" s="13" t="s">
        <v>41</v>
      </c>
      <c r="AX378" s="13" t="s">
        <v>81</v>
      </c>
      <c r="AY378" s="240" t="s">
        <v>123</v>
      </c>
    </row>
    <row r="379" s="13" customFormat="1">
      <c r="A379" s="13"/>
      <c r="B379" s="230"/>
      <c r="C379" s="231"/>
      <c r="D379" s="232" t="s">
        <v>193</v>
      </c>
      <c r="E379" s="233" t="s">
        <v>35</v>
      </c>
      <c r="F379" s="234" t="s">
        <v>236</v>
      </c>
      <c r="G379" s="231"/>
      <c r="H379" s="233" t="s">
        <v>35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193</v>
      </c>
      <c r="AU379" s="240" t="s">
        <v>91</v>
      </c>
      <c r="AV379" s="13" t="s">
        <v>89</v>
      </c>
      <c r="AW379" s="13" t="s">
        <v>41</v>
      </c>
      <c r="AX379" s="13" t="s">
        <v>81</v>
      </c>
      <c r="AY379" s="240" t="s">
        <v>123</v>
      </c>
    </row>
    <row r="380" s="13" customFormat="1">
      <c r="A380" s="13"/>
      <c r="B380" s="230"/>
      <c r="C380" s="231"/>
      <c r="D380" s="232" t="s">
        <v>193</v>
      </c>
      <c r="E380" s="233" t="s">
        <v>35</v>
      </c>
      <c r="F380" s="234" t="s">
        <v>198</v>
      </c>
      <c r="G380" s="231"/>
      <c r="H380" s="233" t="s">
        <v>35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193</v>
      </c>
      <c r="AU380" s="240" t="s">
        <v>91</v>
      </c>
      <c r="AV380" s="13" t="s">
        <v>89</v>
      </c>
      <c r="AW380" s="13" t="s">
        <v>41</v>
      </c>
      <c r="AX380" s="13" t="s">
        <v>81</v>
      </c>
      <c r="AY380" s="240" t="s">
        <v>123</v>
      </c>
    </row>
    <row r="381" s="13" customFormat="1">
      <c r="A381" s="13"/>
      <c r="B381" s="230"/>
      <c r="C381" s="231"/>
      <c r="D381" s="232" t="s">
        <v>193</v>
      </c>
      <c r="E381" s="233" t="s">
        <v>35</v>
      </c>
      <c r="F381" s="234" t="s">
        <v>237</v>
      </c>
      <c r="G381" s="231"/>
      <c r="H381" s="233" t="s">
        <v>35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0" t="s">
        <v>193</v>
      </c>
      <c r="AU381" s="240" t="s">
        <v>91</v>
      </c>
      <c r="AV381" s="13" t="s">
        <v>89</v>
      </c>
      <c r="AW381" s="13" t="s">
        <v>41</v>
      </c>
      <c r="AX381" s="13" t="s">
        <v>81</v>
      </c>
      <c r="AY381" s="240" t="s">
        <v>123</v>
      </c>
    </row>
    <row r="382" s="13" customFormat="1">
      <c r="A382" s="13"/>
      <c r="B382" s="230"/>
      <c r="C382" s="231"/>
      <c r="D382" s="232" t="s">
        <v>193</v>
      </c>
      <c r="E382" s="233" t="s">
        <v>35</v>
      </c>
      <c r="F382" s="234" t="s">
        <v>198</v>
      </c>
      <c r="G382" s="231"/>
      <c r="H382" s="233" t="s">
        <v>35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193</v>
      </c>
      <c r="AU382" s="240" t="s">
        <v>91</v>
      </c>
      <c r="AV382" s="13" t="s">
        <v>89</v>
      </c>
      <c r="AW382" s="13" t="s">
        <v>41</v>
      </c>
      <c r="AX382" s="13" t="s">
        <v>81</v>
      </c>
      <c r="AY382" s="240" t="s">
        <v>123</v>
      </c>
    </row>
    <row r="383" s="13" customFormat="1">
      <c r="A383" s="13"/>
      <c r="B383" s="230"/>
      <c r="C383" s="231"/>
      <c r="D383" s="232" t="s">
        <v>193</v>
      </c>
      <c r="E383" s="233" t="s">
        <v>35</v>
      </c>
      <c r="F383" s="234" t="s">
        <v>238</v>
      </c>
      <c r="G383" s="231"/>
      <c r="H383" s="233" t="s">
        <v>35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193</v>
      </c>
      <c r="AU383" s="240" t="s">
        <v>91</v>
      </c>
      <c r="AV383" s="13" t="s">
        <v>89</v>
      </c>
      <c r="AW383" s="13" t="s">
        <v>41</v>
      </c>
      <c r="AX383" s="13" t="s">
        <v>81</v>
      </c>
      <c r="AY383" s="240" t="s">
        <v>123</v>
      </c>
    </row>
    <row r="384" s="13" customFormat="1">
      <c r="A384" s="13"/>
      <c r="B384" s="230"/>
      <c r="C384" s="231"/>
      <c r="D384" s="232" t="s">
        <v>193</v>
      </c>
      <c r="E384" s="233" t="s">
        <v>35</v>
      </c>
      <c r="F384" s="234" t="s">
        <v>198</v>
      </c>
      <c r="G384" s="231"/>
      <c r="H384" s="233" t="s">
        <v>35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193</v>
      </c>
      <c r="AU384" s="240" t="s">
        <v>91</v>
      </c>
      <c r="AV384" s="13" t="s">
        <v>89</v>
      </c>
      <c r="AW384" s="13" t="s">
        <v>41</v>
      </c>
      <c r="AX384" s="13" t="s">
        <v>81</v>
      </c>
      <c r="AY384" s="240" t="s">
        <v>123</v>
      </c>
    </row>
    <row r="385" s="13" customFormat="1">
      <c r="A385" s="13"/>
      <c r="B385" s="230"/>
      <c r="C385" s="231"/>
      <c r="D385" s="232" t="s">
        <v>193</v>
      </c>
      <c r="E385" s="233" t="s">
        <v>35</v>
      </c>
      <c r="F385" s="234" t="s">
        <v>239</v>
      </c>
      <c r="G385" s="231"/>
      <c r="H385" s="233" t="s">
        <v>35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193</v>
      </c>
      <c r="AU385" s="240" t="s">
        <v>91</v>
      </c>
      <c r="AV385" s="13" t="s">
        <v>89</v>
      </c>
      <c r="AW385" s="13" t="s">
        <v>41</v>
      </c>
      <c r="AX385" s="13" t="s">
        <v>81</v>
      </c>
      <c r="AY385" s="240" t="s">
        <v>123</v>
      </c>
    </row>
    <row r="386" s="13" customFormat="1">
      <c r="A386" s="13"/>
      <c r="B386" s="230"/>
      <c r="C386" s="231"/>
      <c r="D386" s="232" t="s">
        <v>193</v>
      </c>
      <c r="E386" s="233" t="s">
        <v>35</v>
      </c>
      <c r="F386" s="234" t="s">
        <v>198</v>
      </c>
      <c r="G386" s="231"/>
      <c r="H386" s="233" t="s">
        <v>35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193</v>
      </c>
      <c r="AU386" s="240" t="s">
        <v>91</v>
      </c>
      <c r="AV386" s="13" t="s">
        <v>89</v>
      </c>
      <c r="AW386" s="13" t="s">
        <v>41</v>
      </c>
      <c r="AX386" s="13" t="s">
        <v>81</v>
      </c>
      <c r="AY386" s="240" t="s">
        <v>123</v>
      </c>
    </row>
    <row r="387" s="13" customFormat="1">
      <c r="A387" s="13"/>
      <c r="B387" s="230"/>
      <c r="C387" s="231"/>
      <c r="D387" s="232" t="s">
        <v>193</v>
      </c>
      <c r="E387" s="233" t="s">
        <v>35</v>
      </c>
      <c r="F387" s="234" t="s">
        <v>240</v>
      </c>
      <c r="G387" s="231"/>
      <c r="H387" s="233" t="s">
        <v>35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193</v>
      </c>
      <c r="AU387" s="240" t="s">
        <v>91</v>
      </c>
      <c r="AV387" s="13" t="s">
        <v>89</v>
      </c>
      <c r="AW387" s="13" t="s">
        <v>41</v>
      </c>
      <c r="AX387" s="13" t="s">
        <v>81</v>
      </c>
      <c r="AY387" s="240" t="s">
        <v>123</v>
      </c>
    </row>
    <row r="388" s="13" customFormat="1">
      <c r="A388" s="13"/>
      <c r="B388" s="230"/>
      <c r="C388" s="231"/>
      <c r="D388" s="232" t="s">
        <v>193</v>
      </c>
      <c r="E388" s="233" t="s">
        <v>35</v>
      </c>
      <c r="F388" s="234" t="s">
        <v>234</v>
      </c>
      <c r="G388" s="231"/>
      <c r="H388" s="233" t="s">
        <v>35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193</v>
      </c>
      <c r="AU388" s="240" t="s">
        <v>91</v>
      </c>
      <c r="AV388" s="13" t="s">
        <v>89</v>
      </c>
      <c r="AW388" s="13" t="s">
        <v>41</v>
      </c>
      <c r="AX388" s="13" t="s">
        <v>81</v>
      </c>
      <c r="AY388" s="240" t="s">
        <v>123</v>
      </c>
    </row>
    <row r="389" s="14" customFormat="1">
      <c r="A389" s="14"/>
      <c r="B389" s="241"/>
      <c r="C389" s="242"/>
      <c r="D389" s="232" t="s">
        <v>193</v>
      </c>
      <c r="E389" s="243" t="s">
        <v>35</v>
      </c>
      <c r="F389" s="244" t="s">
        <v>344</v>
      </c>
      <c r="G389" s="242"/>
      <c r="H389" s="245">
        <v>90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193</v>
      </c>
      <c r="AU389" s="251" t="s">
        <v>91</v>
      </c>
      <c r="AV389" s="14" t="s">
        <v>91</v>
      </c>
      <c r="AW389" s="14" t="s">
        <v>41</v>
      </c>
      <c r="AX389" s="14" t="s">
        <v>81</v>
      </c>
      <c r="AY389" s="251" t="s">
        <v>123</v>
      </c>
    </row>
    <row r="390" s="14" customFormat="1">
      <c r="A390" s="14"/>
      <c r="B390" s="241"/>
      <c r="C390" s="242"/>
      <c r="D390" s="232" t="s">
        <v>193</v>
      </c>
      <c r="E390" s="243" t="s">
        <v>35</v>
      </c>
      <c r="F390" s="244" t="s">
        <v>345</v>
      </c>
      <c r="G390" s="242"/>
      <c r="H390" s="245">
        <v>170.19999999999999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1" t="s">
        <v>193</v>
      </c>
      <c r="AU390" s="251" t="s">
        <v>91</v>
      </c>
      <c r="AV390" s="14" t="s">
        <v>91</v>
      </c>
      <c r="AW390" s="14" t="s">
        <v>41</v>
      </c>
      <c r="AX390" s="14" t="s">
        <v>81</v>
      </c>
      <c r="AY390" s="251" t="s">
        <v>123</v>
      </c>
    </row>
    <row r="391" s="15" customFormat="1">
      <c r="A391" s="15"/>
      <c r="B391" s="252"/>
      <c r="C391" s="253"/>
      <c r="D391" s="232" t="s">
        <v>193</v>
      </c>
      <c r="E391" s="254" t="s">
        <v>35</v>
      </c>
      <c r="F391" s="255" t="s">
        <v>202</v>
      </c>
      <c r="G391" s="253"/>
      <c r="H391" s="256">
        <v>260.19999999999999</v>
      </c>
      <c r="I391" s="257"/>
      <c r="J391" s="253"/>
      <c r="K391" s="253"/>
      <c r="L391" s="258"/>
      <c r="M391" s="259"/>
      <c r="N391" s="260"/>
      <c r="O391" s="260"/>
      <c r="P391" s="260"/>
      <c r="Q391" s="260"/>
      <c r="R391" s="260"/>
      <c r="S391" s="260"/>
      <c r="T391" s="26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2" t="s">
        <v>193</v>
      </c>
      <c r="AU391" s="262" t="s">
        <v>91</v>
      </c>
      <c r="AV391" s="15" t="s">
        <v>147</v>
      </c>
      <c r="AW391" s="15" t="s">
        <v>41</v>
      </c>
      <c r="AX391" s="15" t="s">
        <v>89</v>
      </c>
      <c r="AY391" s="262" t="s">
        <v>123</v>
      </c>
    </row>
    <row r="392" s="2" customFormat="1" ht="16.5" customHeight="1">
      <c r="A392" s="42"/>
      <c r="B392" s="43"/>
      <c r="C392" s="263" t="s">
        <v>457</v>
      </c>
      <c r="D392" s="263" t="s">
        <v>203</v>
      </c>
      <c r="E392" s="264" t="s">
        <v>458</v>
      </c>
      <c r="F392" s="265" t="s">
        <v>459</v>
      </c>
      <c r="G392" s="266" t="s">
        <v>460</v>
      </c>
      <c r="H392" s="267">
        <v>114.488</v>
      </c>
      <c r="I392" s="268"/>
      <c r="J392" s="269">
        <f>ROUND(I392*H392,2)</f>
        <v>0</v>
      </c>
      <c r="K392" s="265" t="s">
        <v>130</v>
      </c>
      <c r="L392" s="270"/>
      <c r="M392" s="271" t="s">
        <v>35</v>
      </c>
      <c r="N392" s="272" t="s">
        <v>52</v>
      </c>
      <c r="O392" s="88"/>
      <c r="P392" s="217">
        <f>O392*H392</f>
        <v>0</v>
      </c>
      <c r="Q392" s="217">
        <v>0.001</v>
      </c>
      <c r="R392" s="217">
        <f>Q392*H392</f>
        <v>0.11448800000000001</v>
      </c>
      <c r="S392" s="217">
        <v>0</v>
      </c>
      <c r="T392" s="218">
        <f>S392*H392</f>
        <v>0</v>
      </c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R392" s="219" t="s">
        <v>429</v>
      </c>
      <c r="AT392" s="219" t="s">
        <v>203</v>
      </c>
      <c r="AU392" s="219" t="s">
        <v>91</v>
      </c>
      <c r="AY392" s="20" t="s">
        <v>123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20" t="s">
        <v>89</v>
      </c>
      <c r="BK392" s="220">
        <f>ROUND(I392*H392,2)</f>
        <v>0</v>
      </c>
      <c r="BL392" s="20" t="s">
        <v>311</v>
      </c>
      <c r="BM392" s="219" t="s">
        <v>461</v>
      </c>
    </row>
    <row r="393" s="14" customFormat="1">
      <c r="A393" s="14"/>
      <c r="B393" s="241"/>
      <c r="C393" s="242"/>
      <c r="D393" s="232" t="s">
        <v>193</v>
      </c>
      <c r="E393" s="243" t="s">
        <v>35</v>
      </c>
      <c r="F393" s="244" t="s">
        <v>462</v>
      </c>
      <c r="G393" s="242"/>
      <c r="H393" s="245">
        <v>104.08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193</v>
      </c>
      <c r="AU393" s="251" t="s">
        <v>91</v>
      </c>
      <c r="AV393" s="14" t="s">
        <v>91</v>
      </c>
      <c r="AW393" s="14" t="s">
        <v>41</v>
      </c>
      <c r="AX393" s="14" t="s">
        <v>89</v>
      </c>
      <c r="AY393" s="251" t="s">
        <v>123</v>
      </c>
    </row>
    <row r="394" s="14" customFormat="1">
      <c r="A394" s="14"/>
      <c r="B394" s="241"/>
      <c r="C394" s="242"/>
      <c r="D394" s="232" t="s">
        <v>193</v>
      </c>
      <c r="E394" s="242"/>
      <c r="F394" s="244" t="s">
        <v>463</v>
      </c>
      <c r="G394" s="242"/>
      <c r="H394" s="245">
        <v>114.488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193</v>
      </c>
      <c r="AU394" s="251" t="s">
        <v>91</v>
      </c>
      <c r="AV394" s="14" t="s">
        <v>91</v>
      </c>
      <c r="AW394" s="14" t="s">
        <v>4</v>
      </c>
      <c r="AX394" s="14" t="s">
        <v>89</v>
      </c>
      <c r="AY394" s="251" t="s">
        <v>123</v>
      </c>
    </row>
    <row r="395" s="2" customFormat="1" ht="21.75" customHeight="1">
      <c r="A395" s="42"/>
      <c r="B395" s="43"/>
      <c r="C395" s="208" t="s">
        <v>464</v>
      </c>
      <c r="D395" s="208" t="s">
        <v>126</v>
      </c>
      <c r="E395" s="209" t="s">
        <v>465</v>
      </c>
      <c r="F395" s="210" t="s">
        <v>466</v>
      </c>
      <c r="G395" s="211" t="s">
        <v>190</v>
      </c>
      <c r="H395" s="212">
        <v>412.19999999999999</v>
      </c>
      <c r="I395" s="213"/>
      <c r="J395" s="214">
        <f>ROUND(I395*H395,2)</f>
        <v>0</v>
      </c>
      <c r="K395" s="210" t="s">
        <v>130</v>
      </c>
      <c r="L395" s="48"/>
      <c r="M395" s="215" t="s">
        <v>35</v>
      </c>
      <c r="N395" s="216" t="s">
        <v>52</v>
      </c>
      <c r="O395" s="88"/>
      <c r="P395" s="217">
        <f>O395*H395</f>
        <v>0</v>
      </c>
      <c r="Q395" s="217">
        <v>0</v>
      </c>
      <c r="R395" s="217">
        <f>Q395*H395</f>
        <v>0</v>
      </c>
      <c r="S395" s="217">
        <v>0</v>
      </c>
      <c r="T395" s="218">
        <f>S395*H395</f>
        <v>0</v>
      </c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R395" s="219" t="s">
        <v>311</v>
      </c>
      <c r="AT395" s="219" t="s">
        <v>126</v>
      </c>
      <c r="AU395" s="219" t="s">
        <v>91</v>
      </c>
      <c r="AY395" s="20" t="s">
        <v>123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20" t="s">
        <v>89</v>
      </c>
      <c r="BK395" s="220">
        <f>ROUND(I395*H395,2)</f>
        <v>0</v>
      </c>
      <c r="BL395" s="20" t="s">
        <v>311</v>
      </c>
      <c r="BM395" s="219" t="s">
        <v>467</v>
      </c>
    </row>
    <row r="396" s="2" customFormat="1">
      <c r="A396" s="42"/>
      <c r="B396" s="43"/>
      <c r="C396" s="44"/>
      <c r="D396" s="221" t="s">
        <v>133</v>
      </c>
      <c r="E396" s="44"/>
      <c r="F396" s="222" t="s">
        <v>468</v>
      </c>
      <c r="G396" s="44"/>
      <c r="H396" s="44"/>
      <c r="I396" s="223"/>
      <c r="J396" s="44"/>
      <c r="K396" s="44"/>
      <c r="L396" s="48"/>
      <c r="M396" s="224"/>
      <c r="N396" s="225"/>
      <c r="O396" s="88"/>
      <c r="P396" s="88"/>
      <c r="Q396" s="88"/>
      <c r="R396" s="88"/>
      <c r="S396" s="88"/>
      <c r="T396" s="89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T396" s="20" t="s">
        <v>133</v>
      </c>
      <c r="AU396" s="20" t="s">
        <v>91</v>
      </c>
    </row>
    <row r="397" s="13" customFormat="1">
      <c r="A397" s="13"/>
      <c r="B397" s="230"/>
      <c r="C397" s="231"/>
      <c r="D397" s="232" t="s">
        <v>193</v>
      </c>
      <c r="E397" s="233" t="s">
        <v>35</v>
      </c>
      <c r="F397" s="234" t="s">
        <v>228</v>
      </c>
      <c r="G397" s="231"/>
      <c r="H397" s="233" t="s">
        <v>35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193</v>
      </c>
      <c r="AU397" s="240" t="s">
        <v>91</v>
      </c>
      <c r="AV397" s="13" t="s">
        <v>89</v>
      </c>
      <c r="AW397" s="13" t="s">
        <v>41</v>
      </c>
      <c r="AX397" s="13" t="s">
        <v>81</v>
      </c>
      <c r="AY397" s="240" t="s">
        <v>123</v>
      </c>
    </row>
    <row r="398" s="13" customFormat="1">
      <c r="A398" s="13"/>
      <c r="B398" s="230"/>
      <c r="C398" s="231"/>
      <c r="D398" s="232" t="s">
        <v>193</v>
      </c>
      <c r="E398" s="233" t="s">
        <v>35</v>
      </c>
      <c r="F398" s="234" t="s">
        <v>198</v>
      </c>
      <c r="G398" s="231"/>
      <c r="H398" s="233" t="s">
        <v>35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193</v>
      </c>
      <c r="AU398" s="240" t="s">
        <v>91</v>
      </c>
      <c r="AV398" s="13" t="s">
        <v>89</v>
      </c>
      <c r="AW398" s="13" t="s">
        <v>41</v>
      </c>
      <c r="AX398" s="13" t="s">
        <v>81</v>
      </c>
      <c r="AY398" s="240" t="s">
        <v>123</v>
      </c>
    </row>
    <row r="399" s="13" customFormat="1">
      <c r="A399" s="13"/>
      <c r="B399" s="230"/>
      <c r="C399" s="231"/>
      <c r="D399" s="232" t="s">
        <v>193</v>
      </c>
      <c r="E399" s="233" t="s">
        <v>35</v>
      </c>
      <c r="F399" s="234" t="s">
        <v>229</v>
      </c>
      <c r="G399" s="231"/>
      <c r="H399" s="233" t="s">
        <v>35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193</v>
      </c>
      <c r="AU399" s="240" t="s">
        <v>91</v>
      </c>
      <c r="AV399" s="13" t="s">
        <v>89</v>
      </c>
      <c r="AW399" s="13" t="s">
        <v>41</v>
      </c>
      <c r="AX399" s="13" t="s">
        <v>81</v>
      </c>
      <c r="AY399" s="240" t="s">
        <v>123</v>
      </c>
    </row>
    <row r="400" s="13" customFormat="1">
      <c r="A400" s="13"/>
      <c r="B400" s="230"/>
      <c r="C400" s="231"/>
      <c r="D400" s="232" t="s">
        <v>193</v>
      </c>
      <c r="E400" s="233" t="s">
        <v>35</v>
      </c>
      <c r="F400" s="234" t="s">
        <v>198</v>
      </c>
      <c r="G400" s="231"/>
      <c r="H400" s="233" t="s">
        <v>35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193</v>
      </c>
      <c r="AU400" s="240" t="s">
        <v>91</v>
      </c>
      <c r="AV400" s="13" t="s">
        <v>89</v>
      </c>
      <c r="AW400" s="13" t="s">
        <v>41</v>
      </c>
      <c r="AX400" s="13" t="s">
        <v>81</v>
      </c>
      <c r="AY400" s="240" t="s">
        <v>123</v>
      </c>
    </row>
    <row r="401" s="13" customFormat="1">
      <c r="A401" s="13"/>
      <c r="B401" s="230"/>
      <c r="C401" s="231"/>
      <c r="D401" s="232" t="s">
        <v>193</v>
      </c>
      <c r="E401" s="233" t="s">
        <v>35</v>
      </c>
      <c r="F401" s="234" t="s">
        <v>230</v>
      </c>
      <c r="G401" s="231"/>
      <c r="H401" s="233" t="s">
        <v>35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0" t="s">
        <v>193</v>
      </c>
      <c r="AU401" s="240" t="s">
        <v>91</v>
      </c>
      <c r="AV401" s="13" t="s">
        <v>89</v>
      </c>
      <c r="AW401" s="13" t="s">
        <v>41</v>
      </c>
      <c r="AX401" s="13" t="s">
        <v>81</v>
      </c>
      <c r="AY401" s="240" t="s">
        <v>123</v>
      </c>
    </row>
    <row r="402" s="13" customFormat="1">
      <c r="A402" s="13"/>
      <c r="B402" s="230"/>
      <c r="C402" s="231"/>
      <c r="D402" s="232" t="s">
        <v>193</v>
      </c>
      <c r="E402" s="233" t="s">
        <v>35</v>
      </c>
      <c r="F402" s="234" t="s">
        <v>198</v>
      </c>
      <c r="G402" s="231"/>
      <c r="H402" s="233" t="s">
        <v>35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193</v>
      </c>
      <c r="AU402" s="240" t="s">
        <v>91</v>
      </c>
      <c r="AV402" s="13" t="s">
        <v>89</v>
      </c>
      <c r="AW402" s="13" t="s">
        <v>41</v>
      </c>
      <c r="AX402" s="13" t="s">
        <v>81</v>
      </c>
      <c r="AY402" s="240" t="s">
        <v>123</v>
      </c>
    </row>
    <row r="403" s="14" customFormat="1">
      <c r="A403" s="14"/>
      <c r="B403" s="241"/>
      <c r="C403" s="242"/>
      <c r="D403" s="232" t="s">
        <v>193</v>
      </c>
      <c r="E403" s="243" t="s">
        <v>35</v>
      </c>
      <c r="F403" s="244" t="s">
        <v>344</v>
      </c>
      <c r="G403" s="242"/>
      <c r="H403" s="245">
        <v>90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193</v>
      </c>
      <c r="AU403" s="251" t="s">
        <v>91</v>
      </c>
      <c r="AV403" s="14" t="s">
        <v>91</v>
      </c>
      <c r="AW403" s="14" t="s">
        <v>41</v>
      </c>
      <c r="AX403" s="14" t="s">
        <v>81</v>
      </c>
      <c r="AY403" s="251" t="s">
        <v>123</v>
      </c>
    </row>
    <row r="404" s="14" customFormat="1">
      <c r="A404" s="14"/>
      <c r="B404" s="241"/>
      <c r="C404" s="242"/>
      <c r="D404" s="232" t="s">
        <v>193</v>
      </c>
      <c r="E404" s="243" t="s">
        <v>35</v>
      </c>
      <c r="F404" s="244" t="s">
        <v>345</v>
      </c>
      <c r="G404" s="242"/>
      <c r="H404" s="245">
        <v>170.19999999999999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193</v>
      </c>
      <c r="AU404" s="251" t="s">
        <v>91</v>
      </c>
      <c r="AV404" s="14" t="s">
        <v>91</v>
      </c>
      <c r="AW404" s="14" t="s">
        <v>41</v>
      </c>
      <c r="AX404" s="14" t="s">
        <v>81</v>
      </c>
      <c r="AY404" s="251" t="s">
        <v>123</v>
      </c>
    </row>
    <row r="405" s="16" customFormat="1">
      <c r="A405" s="16"/>
      <c r="B405" s="274"/>
      <c r="C405" s="275"/>
      <c r="D405" s="232" t="s">
        <v>193</v>
      </c>
      <c r="E405" s="276" t="s">
        <v>35</v>
      </c>
      <c r="F405" s="277" t="s">
        <v>469</v>
      </c>
      <c r="G405" s="275"/>
      <c r="H405" s="278">
        <v>260.19999999999999</v>
      </c>
      <c r="I405" s="279"/>
      <c r="J405" s="275"/>
      <c r="K405" s="275"/>
      <c r="L405" s="280"/>
      <c r="M405" s="281"/>
      <c r="N405" s="282"/>
      <c r="O405" s="282"/>
      <c r="P405" s="282"/>
      <c r="Q405" s="282"/>
      <c r="R405" s="282"/>
      <c r="S405" s="282"/>
      <c r="T405" s="283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284" t="s">
        <v>193</v>
      </c>
      <c r="AU405" s="284" t="s">
        <v>91</v>
      </c>
      <c r="AV405" s="16" t="s">
        <v>140</v>
      </c>
      <c r="AW405" s="16" t="s">
        <v>41</v>
      </c>
      <c r="AX405" s="16" t="s">
        <v>81</v>
      </c>
      <c r="AY405" s="284" t="s">
        <v>123</v>
      </c>
    </row>
    <row r="406" s="13" customFormat="1">
      <c r="A406" s="13"/>
      <c r="B406" s="230"/>
      <c r="C406" s="231"/>
      <c r="D406" s="232" t="s">
        <v>193</v>
      </c>
      <c r="E406" s="233" t="s">
        <v>35</v>
      </c>
      <c r="F406" s="234" t="s">
        <v>194</v>
      </c>
      <c r="G406" s="231"/>
      <c r="H406" s="233" t="s">
        <v>35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193</v>
      </c>
      <c r="AU406" s="240" t="s">
        <v>91</v>
      </c>
      <c r="AV406" s="13" t="s">
        <v>89</v>
      </c>
      <c r="AW406" s="13" t="s">
        <v>41</v>
      </c>
      <c r="AX406" s="13" t="s">
        <v>81</v>
      </c>
      <c r="AY406" s="240" t="s">
        <v>123</v>
      </c>
    </row>
    <row r="407" s="13" customFormat="1">
      <c r="A407" s="13"/>
      <c r="B407" s="230"/>
      <c r="C407" s="231"/>
      <c r="D407" s="232" t="s">
        <v>193</v>
      </c>
      <c r="E407" s="233" t="s">
        <v>35</v>
      </c>
      <c r="F407" s="234" t="s">
        <v>195</v>
      </c>
      <c r="G407" s="231"/>
      <c r="H407" s="233" t="s">
        <v>35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193</v>
      </c>
      <c r="AU407" s="240" t="s">
        <v>91</v>
      </c>
      <c r="AV407" s="13" t="s">
        <v>89</v>
      </c>
      <c r="AW407" s="13" t="s">
        <v>41</v>
      </c>
      <c r="AX407" s="13" t="s">
        <v>81</v>
      </c>
      <c r="AY407" s="240" t="s">
        <v>123</v>
      </c>
    </row>
    <row r="408" s="13" customFormat="1">
      <c r="A408" s="13"/>
      <c r="B408" s="230"/>
      <c r="C408" s="231"/>
      <c r="D408" s="232" t="s">
        <v>193</v>
      </c>
      <c r="E408" s="233" t="s">
        <v>35</v>
      </c>
      <c r="F408" s="234" t="s">
        <v>196</v>
      </c>
      <c r="G408" s="231"/>
      <c r="H408" s="233" t="s">
        <v>35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0" t="s">
        <v>193</v>
      </c>
      <c r="AU408" s="240" t="s">
        <v>91</v>
      </c>
      <c r="AV408" s="13" t="s">
        <v>89</v>
      </c>
      <c r="AW408" s="13" t="s">
        <v>41</v>
      </c>
      <c r="AX408" s="13" t="s">
        <v>81</v>
      </c>
      <c r="AY408" s="240" t="s">
        <v>123</v>
      </c>
    </row>
    <row r="409" s="13" customFormat="1">
      <c r="A409" s="13"/>
      <c r="B409" s="230"/>
      <c r="C409" s="231"/>
      <c r="D409" s="232" t="s">
        <v>193</v>
      </c>
      <c r="E409" s="233" t="s">
        <v>35</v>
      </c>
      <c r="F409" s="234" t="s">
        <v>197</v>
      </c>
      <c r="G409" s="231"/>
      <c r="H409" s="233" t="s">
        <v>35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193</v>
      </c>
      <c r="AU409" s="240" t="s">
        <v>91</v>
      </c>
      <c r="AV409" s="13" t="s">
        <v>89</v>
      </c>
      <c r="AW409" s="13" t="s">
        <v>41</v>
      </c>
      <c r="AX409" s="13" t="s">
        <v>81</v>
      </c>
      <c r="AY409" s="240" t="s">
        <v>123</v>
      </c>
    </row>
    <row r="410" s="13" customFormat="1">
      <c r="A410" s="13"/>
      <c r="B410" s="230"/>
      <c r="C410" s="231"/>
      <c r="D410" s="232" t="s">
        <v>193</v>
      </c>
      <c r="E410" s="233" t="s">
        <v>35</v>
      </c>
      <c r="F410" s="234" t="s">
        <v>198</v>
      </c>
      <c r="G410" s="231"/>
      <c r="H410" s="233" t="s">
        <v>35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193</v>
      </c>
      <c r="AU410" s="240" t="s">
        <v>91</v>
      </c>
      <c r="AV410" s="13" t="s">
        <v>89</v>
      </c>
      <c r="AW410" s="13" t="s">
        <v>41</v>
      </c>
      <c r="AX410" s="13" t="s">
        <v>81</v>
      </c>
      <c r="AY410" s="240" t="s">
        <v>123</v>
      </c>
    </row>
    <row r="411" s="13" customFormat="1">
      <c r="A411" s="13"/>
      <c r="B411" s="230"/>
      <c r="C411" s="231"/>
      <c r="D411" s="232" t="s">
        <v>193</v>
      </c>
      <c r="E411" s="233" t="s">
        <v>35</v>
      </c>
      <c r="F411" s="234" t="s">
        <v>229</v>
      </c>
      <c r="G411" s="231"/>
      <c r="H411" s="233" t="s">
        <v>35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193</v>
      </c>
      <c r="AU411" s="240" t="s">
        <v>91</v>
      </c>
      <c r="AV411" s="13" t="s">
        <v>89</v>
      </c>
      <c r="AW411" s="13" t="s">
        <v>41</v>
      </c>
      <c r="AX411" s="13" t="s">
        <v>81</v>
      </c>
      <c r="AY411" s="240" t="s">
        <v>123</v>
      </c>
    </row>
    <row r="412" s="13" customFormat="1">
      <c r="A412" s="13"/>
      <c r="B412" s="230"/>
      <c r="C412" s="231"/>
      <c r="D412" s="232" t="s">
        <v>193</v>
      </c>
      <c r="E412" s="233" t="s">
        <v>35</v>
      </c>
      <c r="F412" s="234" t="s">
        <v>198</v>
      </c>
      <c r="G412" s="231"/>
      <c r="H412" s="233" t="s">
        <v>35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0" t="s">
        <v>193</v>
      </c>
      <c r="AU412" s="240" t="s">
        <v>91</v>
      </c>
      <c r="AV412" s="13" t="s">
        <v>89</v>
      </c>
      <c r="AW412" s="13" t="s">
        <v>41</v>
      </c>
      <c r="AX412" s="13" t="s">
        <v>81</v>
      </c>
      <c r="AY412" s="240" t="s">
        <v>123</v>
      </c>
    </row>
    <row r="413" s="13" customFormat="1">
      <c r="A413" s="13"/>
      <c r="B413" s="230"/>
      <c r="C413" s="231"/>
      <c r="D413" s="232" t="s">
        <v>193</v>
      </c>
      <c r="E413" s="233" t="s">
        <v>35</v>
      </c>
      <c r="F413" s="234" t="s">
        <v>230</v>
      </c>
      <c r="G413" s="231"/>
      <c r="H413" s="233" t="s">
        <v>35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0" t="s">
        <v>193</v>
      </c>
      <c r="AU413" s="240" t="s">
        <v>91</v>
      </c>
      <c r="AV413" s="13" t="s">
        <v>89</v>
      </c>
      <c r="AW413" s="13" t="s">
        <v>41</v>
      </c>
      <c r="AX413" s="13" t="s">
        <v>81</v>
      </c>
      <c r="AY413" s="240" t="s">
        <v>123</v>
      </c>
    </row>
    <row r="414" s="13" customFormat="1">
      <c r="A414" s="13"/>
      <c r="B414" s="230"/>
      <c r="C414" s="231"/>
      <c r="D414" s="232" t="s">
        <v>193</v>
      </c>
      <c r="E414" s="233" t="s">
        <v>35</v>
      </c>
      <c r="F414" s="234" t="s">
        <v>198</v>
      </c>
      <c r="G414" s="231"/>
      <c r="H414" s="233" t="s">
        <v>35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193</v>
      </c>
      <c r="AU414" s="240" t="s">
        <v>91</v>
      </c>
      <c r="AV414" s="13" t="s">
        <v>89</v>
      </c>
      <c r="AW414" s="13" t="s">
        <v>41</v>
      </c>
      <c r="AX414" s="13" t="s">
        <v>81</v>
      </c>
      <c r="AY414" s="240" t="s">
        <v>123</v>
      </c>
    </row>
    <row r="415" s="13" customFormat="1">
      <c r="A415" s="13"/>
      <c r="B415" s="230"/>
      <c r="C415" s="231"/>
      <c r="D415" s="232" t="s">
        <v>193</v>
      </c>
      <c r="E415" s="233" t="s">
        <v>35</v>
      </c>
      <c r="F415" s="234" t="s">
        <v>470</v>
      </c>
      <c r="G415" s="231"/>
      <c r="H415" s="233" t="s">
        <v>35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193</v>
      </c>
      <c r="AU415" s="240" t="s">
        <v>91</v>
      </c>
      <c r="AV415" s="13" t="s">
        <v>89</v>
      </c>
      <c r="AW415" s="13" t="s">
        <v>41</v>
      </c>
      <c r="AX415" s="13" t="s">
        <v>81</v>
      </c>
      <c r="AY415" s="240" t="s">
        <v>123</v>
      </c>
    </row>
    <row r="416" s="13" customFormat="1">
      <c r="A416" s="13"/>
      <c r="B416" s="230"/>
      <c r="C416" s="231"/>
      <c r="D416" s="232" t="s">
        <v>193</v>
      </c>
      <c r="E416" s="233" t="s">
        <v>35</v>
      </c>
      <c r="F416" s="234" t="s">
        <v>198</v>
      </c>
      <c r="G416" s="231"/>
      <c r="H416" s="233" t="s">
        <v>35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193</v>
      </c>
      <c r="AU416" s="240" t="s">
        <v>91</v>
      </c>
      <c r="AV416" s="13" t="s">
        <v>89</v>
      </c>
      <c r="AW416" s="13" t="s">
        <v>41</v>
      </c>
      <c r="AX416" s="13" t="s">
        <v>81</v>
      </c>
      <c r="AY416" s="240" t="s">
        <v>123</v>
      </c>
    </row>
    <row r="417" s="13" customFormat="1">
      <c r="A417" s="13"/>
      <c r="B417" s="230"/>
      <c r="C417" s="231"/>
      <c r="D417" s="232" t="s">
        <v>193</v>
      </c>
      <c r="E417" s="233" t="s">
        <v>35</v>
      </c>
      <c r="F417" s="234" t="s">
        <v>471</v>
      </c>
      <c r="G417" s="231"/>
      <c r="H417" s="233" t="s">
        <v>35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0" t="s">
        <v>193</v>
      </c>
      <c r="AU417" s="240" t="s">
        <v>91</v>
      </c>
      <c r="AV417" s="13" t="s">
        <v>89</v>
      </c>
      <c r="AW417" s="13" t="s">
        <v>41</v>
      </c>
      <c r="AX417" s="13" t="s">
        <v>81</v>
      </c>
      <c r="AY417" s="240" t="s">
        <v>123</v>
      </c>
    </row>
    <row r="418" s="13" customFormat="1">
      <c r="A418" s="13"/>
      <c r="B418" s="230"/>
      <c r="C418" s="231"/>
      <c r="D418" s="232" t="s">
        <v>193</v>
      </c>
      <c r="E418" s="233" t="s">
        <v>35</v>
      </c>
      <c r="F418" s="234" t="s">
        <v>198</v>
      </c>
      <c r="G418" s="231"/>
      <c r="H418" s="233" t="s">
        <v>35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193</v>
      </c>
      <c r="AU418" s="240" t="s">
        <v>91</v>
      </c>
      <c r="AV418" s="13" t="s">
        <v>89</v>
      </c>
      <c r="AW418" s="13" t="s">
        <v>41</v>
      </c>
      <c r="AX418" s="13" t="s">
        <v>81</v>
      </c>
      <c r="AY418" s="240" t="s">
        <v>123</v>
      </c>
    </row>
    <row r="419" s="13" customFormat="1">
      <c r="A419" s="13"/>
      <c r="B419" s="230"/>
      <c r="C419" s="231"/>
      <c r="D419" s="232" t="s">
        <v>193</v>
      </c>
      <c r="E419" s="233" t="s">
        <v>35</v>
      </c>
      <c r="F419" s="234" t="s">
        <v>199</v>
      </c>
      <c r="G419" s="231"/>
      <c r="H419" s="233" t="s">
        <v>35</v>
      </c>
      <c r="I419" s="235"/>
      <c r="J419" s="231"/>
      <c r="K419" s="231"/>
      <c r="L419" s="236"/>
      <c r="M419" s="237"/>
      <c r="N419" s="238"/>
      <c r="O419" s="238"/>
      <c r="P419" s="238"/>
      <c r="Q419" s="238"/>
      <c r="R419" s="238"/>
      <c r="S419" s="238"/>
      <c r="T419" s="23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0" t="s">
        <v>193</v>
      </c>
      <c r="AU419" s="240" t="s">
        <v>91</v>
      </c>
      <c r="AV419" s="13" t="s">
        <v>89</v>
      </c>
      <c r="AW419" s="13" t="s">
        <v>41</v>
      </c>
      <c r="AX419" s="13" t="s">
        <v>81</v>
      </c>
      <c r="AY419" s="240" t="s">
        <v>123</v>
      </c>
    </row>
    <row r="420" s="13" customFormat="1">
      <c r="A420" s="13"/>
      <c r="B420" s="230"/>
      <c r="C420" s="231"/>
      <c r="D420" s="232" t="s">
        <v>193</v>
      </c>
      <c r="E420" s="233" t="s">
        <v>35</v>
      </c>
      <c r="F420" s="234" t="s">
        <v>200</v>
      </c>
      <c r="G420" s="231"/>
      <c r="H420" s="233" t="s">
        <v>35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193</v>
      </c>
      <c r="AU420" s="240" t="s">
        <v>91</v>
      </c>
      <c r="AV420" s="13" t="s">
        <v>89</v>
      </c>
      <c r="AW420" s="13" t="s">
        <v>41</v>
      </c>
      <c r="AX420" s="13" t="s">
        <v>81</v>
      </c>
      <c r="AY420" s="240" t="s">
        <v>123</v>
      </c>
    </row>
    <row r="421" s="13" customFormat="1">
      <c r="A421" s="13"/>
      <c r="B421" s="230"/>
      <c r="C421" s="231"/>
      <c r="D421" s="232" t="s">
        <v>193</v>
      </c>
      <c r="E421" s="233" t="s">
        <v>35</v>
      </c>
      <c r="F421" s="234" t="s">
        <v>198</v>
      </c>
      <c r="G421" s="231"/>
      <c r="H421" s="233" t="s">
        <v>35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0" t="s">
        <v>193</v>
      </c>
      <c r="AU421" s="240" t="s">
        <v>91</v>
      </c>
      <c r="AV421" s="13" t="s">
        <v>89</v>
      </c>
      <c r="AW421" s="13" t="s">
        <v>41</v>
      </c>
      <c r="AX421" s="13" t="s">
        <v>81</v>
      </c>
      <c r="AY421" s="240" t="s">
        <v>123</v>
      </c>
    </row>
    <row r="422" s="13" customFormat="1">
      <c r="A422" s="13"/>
      <c r="B422" s="230"/>
      <c r="C422" s="231"/>
      <c r="D422" s="232" t="s">
        <v>193</v>
      </c>
      <c r="E422" s="233" t="s">
        <v>35</v>
      </c>
      <c r="F422" s="234" t="s">
        <v>472</v>
      </c>
      <c r="G422" s="231"/>
      <c r="H422" s="233" t="s">
        <v>35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0" t="s">
        <v>193</v>
      </c>
      <c r="AU422" s="240" t="s">
        <v>91</v>
      </c>
      <c r="AV422" s="13" t="s">
        <v>89</v>
      </c>
      <c r="AW422" s="13" t="s">
        <v>41</v>
      </c>
      <c r="AX422" s="13" t="s">
        <v>81</v>
      </c>
      <c r="AY422" s="240" t="s">
        <v>123</v>
      </c>
    </row>
    <row r="423" s="14" customFormat="1">
      <c r="A423" s="14"/>
      <c r="B423" s="241"/>
      <c r="C423" s="242"/>
      <c r="D423" s="232" t="s">
        <v>193</v>
      </c>
      <c r="E423" s="243" t="s">
        <v>35</v>
      </c>
      <c r="F423" s="244" t="s">
        <v>201</v>
      </c>
      <c r="G423" s="242"/>
      <c r="H423" s="245">
        <v>152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1" t="s">
        <v>193</v>
      </c>
      <c r="AU423" s="251" t="s">
        <v>91</v>
      </c>
      <c r="AV423" s="14" t="s">
        <v>91</v>
      </c>
      <c r="AW423" s="14" t="s">
        <v>41</v>
      </c>
      <c r="AX423" s="14" t="s">
        <v>81</v>
      </c>
      <c r="AY423" s="251" t="s">
        <v>123</v>
      </c>
    </row>
    <row r="424" s="16" customFormat="1">
      <c r="A424" s="16"/>
      <c r="B424" s="274"/>
      <c r="C424" s="275"/>
      <c r="D424" s="232" t="s">
        <v>193</v>
      </c>
      <c r="E424" s="276" t="s">
        <v>35</v>
      </c>
      <c r="F424" s="277" t="s">
        <v>469</v>
      </c>
      <c r="G424" s="275"/>
      <c r="H424" s="278">
        <v>152</v>
      </c>
      <c r="I424" s="279"/>
      <c r="J424" s="275"/>
      <c r="K424" s="275"/>
      <c r="L424" s="280"/>
      <c r="M424" s="281"/>
      <c r="N424" s="282"/>
      <c r="O424" s="282"/>
      <c r="P424" s="282"/>
      <c r="Q424" s="282"/>
      <c r="R424" s="282"/>
      <c r="S424" s="282"/>
      <c r="T424" s="283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84" t="s">
        <v>193</v>
      </c>
      <c r="AU424" s="284" t="s">
        <v>91</v>
      </c>
      <c r="AV424" s="16" t="s">
        <v>140</v>
      </c>
      <c r="AW424" s="16" t="s">
        <v>41</v>
      </c>
      <c r="AX424" s="16" t="s">
        <v>81</v>
      </c>
      <c r="AY424" s="284" t="s">
        <v>123</v>
      </c>
    </row>
    <row r="425" s="15" customFormat="1">
      <c r="A425" s="15"/>
      <c r="B425" s="252"/>
      <c r="C425" s="253"/>
      <c r="D425" s="232" t="s">
        <v>193</v>
      </c>
      <c r="E425" s="254" t="s">
        <v>35</v>
      </c>
      <c r="F425" s="255" t="s">
        <v>202</v>
      </c>
      <c r="G425" s="253"/>
      <c r="H425" s="256">
        <v>412.19999999999999</v>
      </c>
      <c r="I425" s="257"/>
      <c r="J425" s="253"/>
      <c r="K425" s="253"/>
      <c r="L425" s="258"/>
      <c r="M425" s="259"/>
      <c r="N425" s="260"/>
      <c r="O425" s="260"/>
      <c r="P425" s="260"/>
      <c r="Q425" s="260"/>
      <c r="R425" s="260"/>
      <c r="S425" s="260"/>
      <c r="T425" s="26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2" t="s">
        <v>193</v>
      </c>
      <c r="AU425" s="262" t="s">
        <v>91</v>
      </c>
      <c r="AV425" s="15" t="s">
        <v>147</v>
      </c>
      <c r="AW425" s="15" t="s">
        <v>41</v>
      </c>
      <c r="AX425" s="15" t="s">
        <v>89</v>
      </c>
      <c r="AY425" s="262" t="s">
        <v>123</v>
      </c>
    </row>
    <row r="426" s="2" customFormat="1" ht="24.15" customHeight="1">
      <c r="A426" s="42"/>
      <c r="B426" s="43"/>
      <c r="C426" s="263" t="s">
        <v>473</v>
      </c>
      <c r="D426" s="263" t="s">
        <v>203</v>
      </c>
      <c r="E426" s="264" t="s">
        <v>474</v>
      </c>
      <c r="F426" s="265" t="s">
        <v>475</v>
      </c>
      <c r="G426" s="266" t="s">
        <v>190</v>
      </c>
      <c r="H426" s="267">
        <v>480.41899999999998</v>
      </c>
      <c r="I426" s="268"/>
      <c r="J426" s="269">
        <f>ROUND(I426*H426,2)</f>
        <v>0</v>
      </c>
      <c r="K426" s="265" t="s">
        <v>130</v>
      </c>
      <c r="L426" s="270"/>
      <c r="M426" s="271" t="s">
        <v>35</v>
      </c>
      <c r="N426" s="272" t="s">
        <v>52</v>
      </c>
      <c r="O426" s="88"/>
      <c r="P426" s="217">
        <f>O426*H426</f>
        <v>0</v>
      </c>
      <c r="Q426" s="217">
        <v>0.0040000000000000001</v>
      </c>
      <c r="R426" s="217">
        <f>Q426*H426</f>
        <v>1.9216759999999999</v>
      </c>
      <c r="S426" s="217">
        <v>0</v>
      </c>
      <c r="T426" s="218">
        <f>S426*H426</f>
        <v>0</v>
      </c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R426" s="219" t="s">
        <v>429</v>
      </c>
      <c r="AT426" s="219" t="s">
        <v>203</v>
      </c>
      <c r="AU426" s="219" t="s">
        <v>91</v>
      </c>
      <c r="AY426" s="20" t="s">
        <v>123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20" t="s">
        <v>89</v>
      </c>
      <c r="BK426" s="220">
        <f>ROUND(I426*H426,2)</f>
        <v>0</v>
      </c>
      <c r="BL426" s="20" t="s">
        <v>311</v>
      </c>
      <c r="BM426" s="219" t="s">
        <v>476</v>
      </c>
    </row>
    <row r="427" s="14" customFormat="1">
      <c r="A427" s="14"/>
      <c r="B427" s="241"/>
      <c r="C427" s="242"/>
      <c r="D427" s="232" t="s">
        <v>193</v>
      </c>
      <c r="E427" s="242"/>
      <c r="F427" s="244" t="s">
        <v>477</v>
      </c>
      <c r="G427" s="242"/>
      <c r="H427" s="245">
        <v>480.41899999999998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193</v>
      </c>
      <c r="AU427" s="251" t="s">
        <v>91</v>
      </c>
      <c r="AV427" s="14" t="s">
        <v>91</v>
      </c>
      <c r="AW427" s="14" t="s">
        <v>4</v>
      </c>
      <c r="AX427" s="14" t="s">
        <v>89</v>
      </c>
      <c r="AY427" s="251" t="s">
        <v>123</v>
      </c>
    </row>
    <row r="428" s="2" customFormat="1" ht="16.5" customHeight="1">
      <c r="A428" s="42"/>
      <c r="B428" s="43"/>
      <c r="C428" s="208" t="s">
        <v>478</v>
      </c>
      <c r="D428" s="208" t="s">
        <v>126</v>
      </c>
      <c r="E428" s="209" t="s">
        <v>479</v>
      </c>
      <c r="F428" s="210" t="s">
        <v>480</v>
      </c>
      <c r="G428" s="211" t="s">
        <v>190</v>
      </c>
      <c r="H428" s="212">
        <v>335.69999999999999</v>
      </c>
      <c r="I428" s="213"/>
      <c r="J428" s="214">
        <f>ROUND(I428*H428,2)</f>
        <v>0</v>
      </c>
      <c r="K428" s="210" t="s">
        <v>130</v>
      </c>
      <c r="L428" s="48"/>
      <c r="M428" s="215" t="s">
        <v>35</v>
      </c>
      <c r="N428" s="216" t="s">
        <v>52</v>
      </c>
      <c r="O428" s="88"/>
      <c r="P428" s="217">
        <f>O428*H428</f>
        <v>0</v>
      </c>
      <c r="Q428" s="217">
        <v>0</v>
      </c>
      <c r="R428" s="217">
        <f>Q428*H428</f>
        <v>0</v>
      </c>
      <c r="S428" s="217">
        <v>0.00066</v>
      </c>
      <c r="T428" s="218">
        <f>S428*H428</f>
        <v>0.22156199999999998</v>
      </c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R428" s="219" t="s">
        <v>311</v>
      </c>
      <c r="AT428" s="219" t="s">
        <v>126</v>
      </c>
      <c r="AU428" s="219" t="s">
        <v>91</v>
      </c>
      <c r="AY428" s="20" t="s">
        <v>123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20" t="s">
        <v>89</v>
      </c>
      <c r="BK428" s="220">
        <f>ROUND(I428*H428,2)</f>
        <v>0</v>
      </c>
      <c r="BL428" s="20" t="s">
        <v>311</v>
      </c>
      <c r="BM428" s="219" t="s">
        <v>481</v>
      </c>
    </row>
    <row r="429" s="2" customFormat="1">
      <c r="A429" s="42"/>
      <c r="B429" s="43"/>
      <c r="C429" s="44"/>
      <c r="D429" s="221" t="s">
        <v>133</v>
      </c>
      <c r="E429" s="44"/>
      <c r="F429" s="222" t="s">
        <v>482</v>
      </c>
      <c r="G429" s="44"/>
      <c r="H429" s="44"/>
      <c r="I429" s="223"/>
      <c r="J429" s="44"/>
      <c r="K429" s="44"/>
      <c r="L429" s="48"/>
      <c r="M429" s="224"/>
      <c r="N429" s="225"/>
      <c r="O429" s="88"/>
      <c r="P429" s="88"/>
      <c r="Q429" s="88"/>
      <c r="R429" s="88"/>
      <c r="S429" s="88"/>
      <c r="T429" s="89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T429" s="20" t="s">
        <v>133</v>
      </c>
      <c r="AU429" s="20" t="s">
        <v>91</v>
      </c>
    </row>
    <row r="430" s="13" customFormat="1">
      <c r="A430" s="13"/>
      <c r="B430" s="230"/>
      <c r="C430" s="231"/>
      <c r="D430" s="232" t="s">
        <v>193</v>
      </c>
      <c r="E430" s="233" t="s">
        <v>35</v>
      </c>
      <c r="F430" s="234" t="s">
        <v>483</v>
      </c>
      <c r="G430" s="231"/>
      <c r="H430" s="233" t="s">
        <v>35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0" t="s">
        <v>193</v>
      </c>
      <c r="AU430" s="240" t="s">
        <v>91</v>
      </c>
      <c r="AV430" s="13" t="s">
        <v>89</v>
      </c>
      <c r="AW430" s="13" t="s">
        <v>41</v>
      </c>
      <c r="AX430" s="13" t="s">
        <v>81</v>
      </c>
      <c r="AY430" s="240" t="s">
        <v>123</v>
      </c>
    </row>
    <row r="431" s="13" customFormat="1">
      <c r="A431" s="13"/>
      <c r="B431" s="230"/>
      <c r="C431" s="231"/>
      <c r="D431" s="232" t="s">
        <v>193</v>
      </c>
      <c r="E431" s="233" t="s">
        <v>35</v>
      </c>
      <c r="F431" s="234" t="s">
        <v>484</v>
      </c>
      <c r="G431" s="231"/>
      <c r="H431" s="233" t="s">
        <v>35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193</v>
      </c>
      <c r="AU431" s="240" t="s">
        <v>91</v>
      </c>
      <c r="AV431" s="13" t="s">
        <v>89</v>
      </c>
      <c r="AW431" s="13" t="s">
        <v>41</v>
      </c>
      <c r="AX431" s="13" t="s">
        <v>81</v>
      </c>
      <c r="AY431" s="240" t="s">
        <v>123</v>
      </c>
    </row>
    <row r="432" s="13" customFormat="1">
      <c r="A432" s="13"/>
      <c r="B432" s="230"/>
      <c r="C432" s="231"/>
      <c r="D432" s="232" t="s">
        <v>193</v>
      </c>
      <c r="E432" s="233" t="s">
        <v>35</v>
      </c>
      <c r="F432" s="234" t="s">
        <v>485</v>
      </c>
      <c r="G432" s="231"/>
      <c r="H432" s="233" t="s">
        <v>35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193</v>
      </c>
      <c r="AU432" s="240" t="s">
        <v>91</v>
      </c>
      <c r="AV432" s="13" t="s">
        <v>89</v>
      </c>
      <c r="AW432" s="13" t="s">
        <v>41</v>
      </c>
      <c r="AX432" s="13" t="s">
        <v>81</v>
      </c>
      <c r="AY432" s="240" t="s">
        <v>123</v>
      </c>
    </row>
    <row r="433" s="13" customFormat="1">
      <c r="A433" s="13"/>
      <c r="B433" s="230"/>
      <c r="C433" s="231"/>
      <c r="D433" s="232" t="s">
        <v>193</v>
      </c>
      <c r="E433" s="233" t="s">
        <v>35</v>
      </c>
      <c r="F433" s="234" t="s">
        <v>486</v>
      </c>
      <c r="G433" s="231"/>
      <c r="H433" s="233" t="s">
        <v>35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193</v>
      </c>
      <c r="AU433" s="240" t="s">
        <v>91</v>
      </c>
      <c r="AV433" s="13" t="s">
        <v>89</v>
      </c>
      <c r="AW433" s="13" t="s">
        <v>41</v>
      </c>
      <c r="AX433" s="13" t="s">
        <v>81</v>
      </c>
      <c r="AY433" s="240" t="s">
        <v>123</v>
      </c>
    </row>
    <row r="434" s="13" customFormat="1">
      <c r="A434" s="13"/>
      <c r="B434" s="230"/>
      <c r="C434" s="231"/>
      <c r="D434" s="232" t="s">
        <v>193</v>
      </c>
      <c r="E434" s="233" t="s">
        <v>35</v>
      </c>
      <c r="F434" s="234" t="s">
        <v>487</v>
      </c>
      <c r="G434" s="231"/>
      <c r="H434" s="233" t="s">
        <v>35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0" t="s">
        <v>193</v>
      </c>
      <c r="AU434" s="240" t="s">
        <v>91</v>
      </c>
      <c r="AV434" s="13" t="s">
        <v>89</v>
      </c>
      <c r="AW434" s="13" t="s">
        <v>41</v>
      </c>
      <c r="AX434" s="13" t="s">
        <v>81</v>
      </c>
      <c r="AY434" s="240" t="s">
        <v>123</v>
      </c>
    </row>
    <row r="435" s="13" customFormat="1">
      <c r="A435" s="13"/>
      <c r="B435" s="230"/>
      <c r="C435" s="231"/>
      <c r="D435" s="232" t="s">
        <v>193</v>
      </c>
      <c r="E435" s="233" t="s">
        <v>35</v>
      </c>
      <c r="F435" s="234" t="s">
        <v>488</v>
      </c>
      <c r="G435" s="231"/>
      <c r="H435" s="233" t="s">
        <v>35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0" t="s">
        <v>193</v>
      </c>
      <c r="AU435" s="240" t="s">
        <v>91</v>
      </c>
      <c r="AV435" s="13" t="s">
        <v>89</v>
      </c>
      <c r="AW435" s="13" t="s">
        <v>41</v>
      </c>
      <c r="AX435" s="13" t="s">
        <v>81</v>
      </c>
      <c r="AY435" s="240" t="s">
        <v>123</v>
      </c>
    </row>
    <row r="436" s="13" customFormat="1">
      <c r="A436" s="13"/>
      <c r="B436" s="230"/>
      <c r="C436" s="231"/>
      <c r="D436" s="232" t="s">
        <v>193</v>
      </c>
      <c r="E436" s="233" t="s">
        <v>35</v>
      </c>
      <c r="F436" s="234" t="s">
        <v>489</v>
      </c>
      <c r="G436" s="231"/>
      <c r="H436" s="233" t="s">
        <v>35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0" t="s">
        <v>193</v>
      </c>
      <c r="AU436" s="240" t="s">
        <v>91</v>
      </c>
      <c r="AV436" s="13" t="s">
        <v>89</v>
      </c>
      <c r="AW436" s="13" t="s">
        <v>41</v>
      </c>
      <c r="AX436" s="13" t="s">
        <v>81</v>
      </c>
      <c r="AY436" s="240" t="s">
        <v>123</v>
      </c>
    </row>
    <row r="437" s="13" customFormat="1">
      <c r="A437" s="13"/>
      <c r="B437" s="230"/>
      <c r="C437" s="231"/>
      <c r="D437" s="232" t="s">
        <v>193</v>
      </c>
      <c r="E437" s="233" t="s">
        <v>35</v>
      </c>
      <c r="F437" s="234" t="s">
        <v>490</v>
      </c>
      <c r="G437" s="231"/>
      <c r="H437" s="233" t="s">
        <v>35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0" t="s">
        <v>193</v>
      </c>
      <c r="AU437" s="240" t="s">
        <v>91</v>
      </c>
      <c r="AV437" s="13" t="s">
        <v>89</v>
      </c>
      <c r="AW437" s="13" t="s">
        <v>41</v>
      </c>
      <c r="AX437" s="13" t="s">
        <v>81</v>
      </c>
      <c r="AY437" s="240" t="s">
        <v>123</v>
      </c>
    </row>
    <row r="438" s="13" customFormat="1">
      <c r="A438" s="13"/>
      <c r="B438" s="230"/>
      <c r="C438" s="231"/>
      <c r="D438" s="232" t="s">
        <v>193</v>
      </c>
      <c r="E438" s="233" t="s">
        <v>35</v>
      </c>
      <c r="F438" s="234" t="s">
        <v>491</v>
      </c>
      <c r="G438" s="231"/>
      <c r="H438" s="233" t="s">
        <v>35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0" t="s">
        <v>193</v>
      </c>
      <c r="AU438" s="240" t="s">
        <v>91</v>
      </c>
      <c r="AV438" s="13" t="s">
        <v>89</v>
      </c>
      <c r="AW438" s="13" t="s">
        <v>41</v>
      </c>
      <c r="AX438" s="13" t="s">
        <v>81</v>
      </c>
      <c r="AY438" s="240" t="s">
        <v>123</v>
      </c>
    </row>
    <row r="439" s="13" customFormat="1">
      <c r="A439" s="13"/>
      <c r="B439" s="230"/>
      <c r="C439" s="231"/>
      <c r="D439" s="232" t="s">
        <v>193</v>
      </c>
      <c r="E439" s="233" t="s">
        <v>35</v>
      </c>
      <c r="F439" s="234" t="s">
        <v>492</v>
      </c>
      <c r="G439" s="231"/>
      <c r="H439" s="233" t="s">
        <v>35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193</v>
      </c>
      <c r="AU439" s="240" t="s">
        <v>91</v>
      </c>
      <c r="AV439" s="13" t="s">
        <v>89</v>
      </c>
      <c r="AW439" s="13" t="s">
        <v>41</v>
      </c>
      <c r="AX439" s="13" t="s">
        <v>81</v>
      </c>
      <c r="AY439" s="240" t="s">
        <v>123</v>
      </c>
    </row>
    <row r="440" s="13" customFormat="1">
      <c r="A440" s="13"/>
      <c r="B440" s="230"/>
      <c r="C440" s="231"/>
      <c r="D440" s="232" t="s">
        <v>193</v>
      </c>
      <c r="E440" s="233" t="s">
        <v>35</v>
      </c>
      <c r="F440" s="234" t="s">
        <v>493</v>
      </c>
      <c r="G440" s="231"/>
      <c r="H440" s="233" t="s">
        <v>35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0" t="s">
        <v>193</v>
      </c>
      <c r="AU440" s="240" t="s">
        <v>91</v>
      </c>
      <c r="AV440" s="13" t="s">
        <v>89</v>
      </c>
      <c r="AW440" s="13" t="s">
        <v>41</v>
      </c>
      <c r="AX440" s="13" t="s">
        <v>81</v>
      </c>
      <c r="AY440" s="240" t="s">
        <v>123</v>
      </c>
    </row>
    <row r="441" s="13" customFormat="1">
      <c r="A441" s="13"/>
      <c r="B441" s="230"/>
      <c r="C441" s="231"/>
      <c r="D441" s="232" t="s">
        <v>193</v>
      </c>
      <c r="E441" s="233" t="s">
        <v>35</v>
      </c>
      <c r="F441" s="234" t="s">
        <v>494</v>
      </c>
      <c r="G441" s="231"/>
      <c r="H441" s="233" t="s">
        <v>35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193</v>
      </c>
      <c r="AU441" s="240" t="s">
        <v>91</v>
      </c>
      <c r="AV441" s="13" t="s">
        <v>89</v>
      </c>
      <c r="AW441" s="13" t="s">
        <v>41</v>
      </c>
      <c r="AX441" s="13" t="s">
        <v>81</v>
      </c>
      <c r="AY441" s="240" t="s">
        <v>123</v>
      </c>
    </row>
    <row r="442" s="13" customFormat="1">
      <c r="A442" s="13"/>
      <c r="B442" s="230"/>
      <c r="C442" s="231"/>
      <c r="D442" s="232" t="s">
        <v>193</v>
      </c>
      <c r="E442" s="233" t="s">
        <v>35</v>
      </c>
      <c r="F442" s="234" t="s">
        <v>495</v>
      </c>
      <c r="G442" s="231"/>
      <c r="H442" s="233" t="s">
        <v>35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0" t="s">
        <v>193</v>
      </c>
      <c r="AU442" s="240" t="s">
        <v>91</v>
      </c>
      <c r="AV442" s="13" t="s">
        <v>89</v>
      </c>
      <c r="AW442" s="13" t="s">
        <v>41</v>
      </c>
      <c r="AX442" s="13" t="s">
        <v>81</v>
      </c>
      <c r="AY442" s="240" t="s">
        <v>123</v>
      </c>
    </row>
    <row r="443" s="14" customFormat="1">
      <c r="A443" s="14"/>
      <c r="B443" s="241"/>
      <c r="C443" s="242"/>
      <c r="D443" s="232" t="s">
        <v>193</v>
      </c>
      <c r="E443" s="243" t="s">
        <v>35</v>
      </c>
      <c r="F443" s="244" t="s">
        <v>344</v>
      </c>
      <c r="G443" s="242"/>
      <c r="H443" s="245">
        <v>90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1" t="s">
        <v>193</v>
      </c>
      <c r="AU443" s="251" t="s">
        <v>91</v>
      </c>
      <c r="AV443" s="14" t="s">
        <v>91</v>
      </c>
      <c r="AW443" s="14" t="s">
        <v>41</v>
      </c>
      <c r="AX443" s="14" t="s">
        <v>81</v>
      </c>
      <c r="AY443" s="251" t="s">
        <v>123</v>
      </c>
    </row>
    <row r="444" s="14" customFormat="1">
      <c r="A444" s="14"/>
      <c r="B444" s="241"/>
      <c r="C444" s="242"/>
      <c r="D444" s="232" t="s">
        <v>193</v>
      </c>
      <c r="E444" s="243" t="s">
        <v>35</v>
      </c>
      <c r="F444" s="244" t="s">
        <v>345</v>
      </c>
      <c r="G444" s="242"/>
      <c r="H444" s="245">
        <v>170.19999999999999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193</v>
      </c>
      <c r="AU444" s="251" t="s">
        <v>91</v>
      </c>
      <c r="AV444" s="14" t="s">
        <v>91</v>
      </c>
      <c r="AW444" s="14" t="s">
        <v>41</v>
      </c>
      <c r="AX444" s="14" t="s">
        <v>81</v>
      </c>
      <c r="AY444" s="251" t="s">
        <v>123</v>
      </c>
    </row>
    <row r="445" s="13" customFormat="1">
      <c r="A445" s="13"/>
      <c r="B445" s="230"/>
      <c r="C445" s="231"/>
      <c r="D445" s="232" t="s">
        <v>193</v>
      </c>
      <c r="E445" s="233" t="s">
        <v>35</v>
      </c>
      <c r="F445" s="234" t="s">
        <v>243</v>
      </c>
      <c r="G445" s="231"/>
      <c r="H445" s="233" t="s">
        <v>35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0" t="s">
        <v>193</v>
      </c>
      <c r="AU445" s="240" t="s">
        <v>91</v>
      </c>
      <c r="AV445" s="13" t="s">
        <v>89</v>
      </c>
      <c r="AW445" s="13" t="s">
        <v>41</v>
      </c>
      <c r="AX445" s="13" t="s">
        <v>81</v>
      </c>
      <c r="AY445" s="240" t="s">
        <v>123</v>
      </c>
    </row>
    <row r="446" s="14" customFormat="1">
      <c r="A446" s="14"/>
      <c r="B446" s="241"/>
      <c r="C446" s="242"/>
      <c r="D446" s="232" t="s">
        <v>193</v>
      </c>
      <c r="E446" s="243" t="s">
        <v>35</v>
      </c>
      <c r="F446" s="244" t="s">
        <v>346</v>
      </c>
      <c r="G446" s="242"/>
      <c r="H446" s="245">
        <v>55.200000000000003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193</v>
      </c>
      <c r="AU446" s="251" t="s">
        <v>91</v>
      </c>
      <c r="AV446" s="14" t="s">
        <v>91</v>
      </c>
      <c r="AW446" s="14" t="s">
        <v>41</v>
      </c>
      <c r="AX446" s="14" t="s">
        <v>81</v>
      </c>
      <c r="AY446" s="251" t="s">
        <v>123</v>
      </c>
    </row>
    <row r="447" s="14" customFormat="1">
      <c r="A447" s="14"/>
      <c r="B447" s="241"/>
      <c r="C447" s="242"/>
      <c r="D447" s="232" t="s">
        <v>193</v>
      </c>
      <c r="E447" s="243" t="s">
        <v>35</v>
      </c>
      <c r="F447" s="244" t="s">
        <v>347</v>
      </c>
      <c r="G447" s="242"/>
      <c r="H447" s="245">
        <v>20.25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193</v>
      </c>
      <c r="AU447" s="251" t="s">
        <v>91</v>
      </c>
      <c r="AV447" s="14" t="s">
        <v>91</v>
      </c>
      <c r="AW447" s="14" t="s">
        <v>41</v>
      </c>
      <c r="AX447" s="14" t="s">
        <v>81</v>
      </c>
      <c r="AY447" s="251" t="s">
        <v>123</v>
      </c>
    </row>
    <row r="448" s="14" customFormat="1">
      <c r="A448" s="14"/>
      <c r="B448" s="241"/>
      <c r="C448" s="242"/>
      <c r="D448" s="232" t="s">
        <v>193</v>
      </c>
      <c r="E448" s="243" t="s">
        <v>35</v>
      </c>
      <c r="F448" s="244" t="s">
        <v>348</v>
      </c>
      <c r="G448" s="242"/>
      <c r="H448" s="245">
        <v>0.050000000000000003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1" t="s">
        <v>193</v>
      </c>
      <c r="AU448" s="251" t="s">
        <v>91</v>
      </c>
      <c r="AV448" s="14" t="s">
        <v>91</v>
      </c>
      <c r="AW448" s="14" t="s">
        <v>41</v>
      </c>
      <c r="AX448" s="14" t="s">
        <v>81</v>
      </c>
      <c r="AY448" s="251" t="s">
        <v>123</v>
      </c>
    </row>
    <row r="449" s="15" customFormat="1">
      <c r="A449" s="15"/>
      <c r="B449" s="252"/>
      <c r="C449" s="253"/>
      <c r="D449" s="232" t="s">
        <v>193</v>
      </c>
      <c r="E449" s="254" t="s">
        <v>35</v>
      </c>
      <c r="F449" s="255" t="s">
        <v>202</v>
      </c>
      <c r="G449" s="253"/>
      <c r="H449" s="256">
        <v>335.69999999999999</v>
      </c>
      <c r="I449" s="257"/>
      <c r="J449" s="253"/>
      <c r="K449" s="253"/>
      <c r="L449" s="258"/>
      <c r="M449" s="259"/>
      <c r="N449" s="260"/>
      <c r="O449" s="260"/>
      <c r="P449" s="260"/>
      <c r="Q449" s="260"/>
      <c r="R449" s="260"/>
      <c r="S449" s="260"/>
      <c r="T449" s="26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2" t="s">
        <v>193</v>
      </c>
      <c r="AU449" s="262" t="s">
        <v>91</v>
      </c>
      <c r="AV449" s="15" t="s">
        <v>147</v>
      </c>
      <c r="AW449" s="15" t="s">
        <v>41</v>
      </c>
      <c r="AX449" s="15" t="s">
        <v>89</v>
      </c>
      <c r="AY449" s="262" t="s">
        <v>123</v>
      </c>
    </row>
    <row r="450" s="2" customFormat="1" ht="24.15" customHeight="1">
      <c r="A450" s="42"/>
      <c r="B450" s="43"/>
      <c r="C450" s="208" t="s">
        <v>496</v>
      </c>
      <c r="D450" s="208" t="s">
        <v>126</v>
      </c>
      <c r="E450" s="209" t="s">
        <v>497</v>
      </c>
      <c r="F450" s="210" t="s">
        <v>498</v>
      </c>
      <c r="G450" s="211" t="s">
        <v>190</v>
      </c>
      <c r="H450" s="212">
        <v>335.69999999999999</v>
      </c>
      <c r="I450" s="213"/>
      <c r="J450" s="214">
        <f>ROUND(I450*H450,2)</f>
        <v>0</v>
      </c>
      <c r="K450" s="210" t="s">
        <v>130</v>
      </c>
      <c r="L450" s="48"/>
      <c r="M450" s="215" t="s">
        <v>35</v>
      </c>
      <c r="N450" s="216" t="s">
        <v>52</v>
      </c>
      <c r="O450" s="88"/>
      <c r="P450" s="217">
        <f>O450*H450</f>
        <v>0</v>
      </c>
      <c r="Q450" s="217">
        <v>0</v>
      </c>
      <c r="R450" s="217">
        <f>Q450*H450</f>
        <v>0</v>
      </c>
      <c r="S450" s="217">
        <v>0.0041000000000000003</v>
      </c>
      <c r="T450" s="218">
        <f>S450*H450</f>
        <v>1.3763700000000001</v>
      </c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R450" s="219" t="s">
        <v>311</v>
      </c>
      <c r="AT450" s="219" t="s">
        <v>126</v>
      </c>
      <c r="AU450" s="219" t="s">
        <v>91</v>
      </c>
      <c r="AY450" s="20" t="s">
        <v>123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20" t="s">
        <v>89</v>
      </c>
      <c r="BK450" s="220">
        <f>ROUND(I450*H450,2)</f>
        <v>0</v>
      </c>
      <c r="BL450" s="20" t="s">
        <v>311</v>
      </c>
      <c r="BM450" s="219" t="s">
        <v>499</v>
      </c>
    </row>
    <row r="451" s="2" customFormat="1">
      <c r="A451" s="42"/>
      <c r="B451" s="43"/>
      <c r="C451" s="44"/>
      <c r="D451" s="221" t="s">
        <v>133</v>
      </c>
      <c r="E451" s="44"/>
      <c r="F451" s="222" t="s">
        <v>500</v>
      </c>
      <c r="G451" s="44"/>
      <c r="H451" s="44"/>
      <c r="I451" s="223"/>
      <c r="J451" s="44"/>
      <c r="K451" s="44"/>
      <c r="L451" s="48"/>
      <c r="M451" s="224"/>
      <c r="N451" s="225"/>
      <c r="O451" s="88"/>
      <c r="P451" s="88"/>
      <c r="Q451" s="88"/>
      <c r="R451" s="88"/>
      <c r="S451" s="88"/>
      <c r="T451" s="89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T451" s="20" t="s">
        <v>133</v>
      </c>
      <c r="AU451" s="20" t="s">
        <v>91</v>
      </c>
    </row>
    <row r="452" s="13" customFormat="1">
      <c r="A452" s="13"/>
      <c r="B452" s="230"/>
      <c r="C452" s="231"/>
      <c r="D452" s="232" t="s">
        <v>193</v>
      </c>
      <c r="E452" s="233" t="s">
        <v>35</v>
      </c>
      <c r="F452" s="234" t="s">
        <v>483</v>
      </c>
      <c r="G452" s="231"/>
      <c r="H452" s="233" t="s">
        <v>35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193</v>
      </c>
      <c r="AU452" s="240" t="s">
        <v>91</v>
      </c>
      <c r="AV452" s="13" t="s">
        <v>89</v>
      </c>
      <c r="AW452" s="13" t="s">
        <v>41</v>
      </c>
      <c r="AX452" s="13" t="s">
        <v>81</v>
      </c>
      <c r="AY452" s="240" t="s">
        <v>123</v>
      </c>
    </row>
    <row r="453" s="13" customFormat="1">
      <c r="A453" s="13"/>
      <c r="B453" s="230"/>
      <c r="C453" s="231"/>
      <c r="D453" s="232" t="s">
        <v>193</v>
      </c>
      <c r="E453" s="233" t="s">
        <v>35</v>
      </c>
      <c r="F453" s="234" t="s">
        <v>484</v>
      </c>
      <c r="G453" s="231"/>
      <c r="H453" s="233" t="s">
        <v>35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0" t="s">
        <v>193</v>
      </c>
      <c r="AU453" s="240" t="s">
        <v>91</v>
      </c>
      <c r="AV453" s="13" t="s">
        <v>89</v>
      </c>
      <c r="AW453" s="13" t="s">
        <v>41</v>
      </c>
      <c r="AX453" s="13" t="s">
        <v>81</v>
      </c>
      <c r="AY453" s="240" t="s">
        <v>123</v>
      </c>
    </row>
    <row r="454" s="13" customFormat="1">
      <c r="A454" s="13"/>
      <c r="B454" s="230"/>
      <c r="C454" s="231"/>
      <c r="D454" s="232" t="s">
        <v>193</v>
      </c>
      <c r="E454" s="233" t="s">
        <v>35</v>
      </c>
      <c r="F454" s="234" t="s">
        <v>485</v>
      </c>
      <c r="G454" s="231"/>
      <c r="H454" s="233" t="s">
        <v>35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193</v>
      </c>
      <c r="AU454" s="240" t="s">
        <v>91</v>
      </c>
      <c r="AV454" s="13" t="s">
        <v>89</v>
      </c>
      <c r="AW454" s="13" t="s">
        <v>41</v>
      </c>
      <c r="AX454" s="13" t="s">
        <v>81</v>
      </c>
      <c r="AY454" s="240" t="s">
        <v>123</v>
      </c>
    </row>
    <row r="455" s="13" customFormat="1">
      <c r="A455" s="13"/>
      <c r="B455" s="230"/>
      <c r="C455" s="231"/>
      <c r="D455" s="232" t="s">
        <v>193</v>
      </c>
      <c r="E455" s="233" t="s">
        <v>35</v>
      </c>
      <c r="F455" s="234" t="s">
        <v>486</v>
      </c>
      <c r="G455" s="231"/>
      <c r="H455" s="233" t="s">
        <v>35</v>
      </c>
      <c r="I455" s="235"/>
      <c r="J455" s="231"/>
      <c r="K455" s="231"/>
      <c r="L455" s="236"/>
      <c r="M455" s="237"/>
      <c r="N455" s="238"/>
      <c r="O455" s="238"/>
      <c r="P455" s="238"/>
      <c r="Q455" s="238"/>
      <c r="R455" s="238"/>
      <c r="S455" s="238"/>
      <c r="T455" s="23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0" t="s">
        <v>193</v>
      </c>
      <c r="AU455" s="240" t="s">
        <v>91</v>
      </c>
      <c r="AV455" s="13" t="s">
        <v>89</v>
      </c>
      <c r="AW455" s="13" t="s">
        <v>41</v>
      </c>
      <c r="AX455" s="13" t="s">
        <v>81</v>
      </c>
      <c r="AY455" s="240" t="s">
        <v>123</v>
      </c>
    </row>
    <row r="456" s="13" customFormat="1">
      <c r="A456" s="13"/>
      <c r="B456" s="230"/>
      <c r="C456" s="231"/>
      <c r="D456" s="232" t="s">
        <v>193</v>
      </c>
      <c r="E456" s="233" t="s">
        <v>35</v>
      </c>
      <c r="F456" s="234" t="s">
        <v>487</v>
      </c>
      <c r="G456" s="231"/>
      <c r="H456" s="233" t="s">
        <v>35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0" t="s">
        <v>193</v>
      </c>
      <c r="AU456" s="240" t="s">
        <v>91</v>
      </c>
      <c r="AV456" s="13" t="s">
        <v>89</v>
      </c>
      <c r="AW456" s="13" t="s">
        <v>41</v>
      </c>
      <c r="AX456" s="13" t="s">
        <v>81</v>
      </c>
      <c r="AY456" s="240" t="s">
        <v>123</v>
      </c>
    </row>
    <row r="457" s="13" customFormat="1">
      <c r="A457" s="13"/>
      <c r="B457" s="230"/>
      <c r="C457" s="231"/>
      <c r="D457" s="232" t="s">
        <v>193</v>
      </c>
      <c r="E457" s="233" t="s">
        <v>35</v>
      </c>
      <c r="F457" s="234" t="s">
        <v>488</v>
      </c>
      <c r="G457" s="231"/>
      <c r="H457" s="233" t="s">
        <v>35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0" t="s">
        <v>193</v>
      </c>
      <c r="AU457" s="240" t="s">
        <v>91</v>
      </c>
      <c r="AV457" s="13" t="s">
        <v>89</v>
      </c>
      <c r="AW457" s="13" t="s">
        <v>41</v>
      </c>
      <c r="AX457" s="13" t="s">
        <v>81</v>
      </c>
      <c r="AY457" s="240" t="s">
        <v>123</v>
      </c>
    </row>
    <row r="458" s="13" customFormat="1">
      <c r="A458" s="13"/>
      <c r="B458" s="230"/>
      <c r="C458" s="231"/>
      <c r="D458" s="232" t="s">
        <v>193</v>
      </c>
      <c r="E458" s="233" t="s">
        <v>35</v>
      </c>
      <c r="F458" s="234" t="s">
        <v>489</v>
      </c>
      <c r="G458" s="231"/>
      <c r="H458" s="233" t="s">
        <v>35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0" t="s">
        <v>193</v>
      </c>
      <c r="AU458" s="240" t="s">
        <v>91</v>
      </c>
      <c r="AV458" s="13" t="s">
        <v>89</v>
      </c>
      <c r="AW458" s="13" t="s">
        <v>41</v>
      </c>
      <c r="AX458" s="13" t="s">
        <v>81</v>
      </c>
      <c r="AY458" s="240" t="s">
        <v>123</v>
      </c>
    </row>
    <row r="459" s="13" customFormat="1">
      <c r="A459" s="13"/>
      <c r="B459" s="230"/>
      <c r="C459" s="231"/>
      <c r="D459" s="232" t="s">
        <v>193</v>
      </c>
      <c r="E459" s="233" t="s">
        <v>35</v>
      </c>
      <c r="F459" s="234" t="s">
        <v>490</v>
      </c>
      <c r="G459" s="231"/>
      <c r="H459" s="233" t="s">
        <v>35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0" t="s">
        <v>193</v>
      </c>
      <c r="AU459" s="240" t="s">
        <v>91</v>
      </c>
      <c r="AV459" s="13" t="s">
        <v>89</v>
      </c>
      <c r="AW459" s="13" t="s">
        <v>41</v>
      </c>
      <c r="AX459" s="13" t="s">
        <v>81</v>
      </c>
      <c r="AY459" s="240" t="s">
        <v>123</v>
      </c>
    </row>
    <row r="460" s="13" customFormat="1">
      <c r="A460" s="13"/>
      <c r="B460" s="230"/>
      <c r="C460" s="231"/>
      <c r="D460" s="232" t="s">
        <v>193</v>
      </c>
      <c r="E460" s="233" t="s">
        <v>35</v>
      </c>
      <c r="F460" s="234" t="s">
        <v>491</v>
      </c>
      <c r="G460" s="231"/>
      <c r="H460" s="233" t="s">
        <v>35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0" t="s">
        <v>193</v>
      </c>
      <c r="AU460" s="240" t="s">
        <v>91</v>
      </c>
      <c r="AV460" s="13" t="s">
        <v>89</v>
      </c>
      <c r="AW460" s="13" t="s">
        <v>41</v>
      </c>
      <c r="AX460" s="13" t="s">
        <v>81</v>
      </c>
      <c r="AY460" s="240" t="s">
        <v>123</v>
      </c>
    </row>
    <row r="461" s="13" customFormat="1">
      <c r="A461" s="13"/>
      <c r="B461" s="230"/>
      <c r="C461" s="231"/>
      <c r="D461" s="232" t="s">
        <v>193</v>
      </c>
      <c r="E461" s="233" t="s">
        <v>35</v>
      </c>
      <c r="F461" s="234" t="s">
        <v>492</v>
      </c>
      <c r="G461" s="231"/>
      <c r="H461" s="233" t="s">
        <v>35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0" t="s">
        <v>193</v>
      </c>
      <c r="AU461" s="240" t="s">
        <v>91</v>
      </c>
      <c r="AV461" s="13" t="s">
        <v>89</v>
      </c>
      <c r="AW461" s="13" t="s">
        <v>41</v>
      </c>
      <c r="AX461" s="13" t="s">
        <v>81</v>
      </c>
      <c r="AY461" s="240" t="s">
        <v>123</v>
      </c>
    </row>
    <row r="462" s="13" customFormat="1">
      <c r="A462" s="13"/>
      <c r="B462" s="230"/>
      <c r="C462" s="231"/>
      <c r="D462" s="232" t="s">
        <v>193</v>
      </c>
      <c r="E462" s="233" t="s">
        <v>35</v>
      </c>
      <c r="F462" s="234" t="s">
        <v>493</v>
      </c>
      <c r="G462" s="231"/>
      <c r="H462" s="233" t="s">
        <v>35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193</v>
      </c>
      <c r="AU462" s="240" t="s">
        <v>91</v>
      </c>
      <c r="AV462" s="13" t="s">
        <v>89</v>
      </c>
      <c r="AW462" s="13" t="s">
        <v>41</v>
      </c>
      <c r="AX462" s="13" t="s">
        <v>81</v>
      </c>
      <c r="AY462" s="240" t="s">
        <v>123</v>
      </c>
    </row>
    <row r="463" s="13" customFormat="1">
      <c r="A463" s="13"/>
      <c r="B463" s="230"/>
      <c r="C463" s="231"/>
      <c r="D463" s="232" t="s">
        <v>193</v>
      </c>
      <c r="E463" s="233" t="s">
        <v>35</v>
      </c>
      <c r="F463" s="234" t="s">
        <v>494</v>
      </c>
      <c r="G463" s="231"/>
      <c r="H463" s="233" t="s">
        <v>35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0" t="s">
        <v>193</v>
      </c>
      <c r="AU463" s="240" t="s">
        <v>91</v>
      </c>
      <c r="AV463" s="13" t="s">
        <v>89</v>
      </c>
      <c r="AW463" s="13" t="s">
        <v>41</v>
      </c>
      <c r="AX463" s="13" t="s">
        <v>81</v>
      </c>
      <c r="AY463" s="240" t="s">
        <v>123</v>
      </c>
    </row>
    <row r="464" s="13" customFormat="1">
      <c r="A464" s="13"/>
      <c r="B464" s="230"/>
      <c r="C464" s="231"/>
      <c r="D464" s="232" t="s">
        <v>193</v>
      </c>
      <c r="E464" s="233" t="s">
        <v>35</v>
      </c>
      <c r="F464" s="234" t="s">
        <v>501</v>
      </c>
      <c r="G464" s="231"/>
      <c r="H464" s="233" t="s">
        <v>35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193</v>
      </c>
      <c r="AU464" s="240" t="s">
        <v>91</v>
      </c>
      <c r="AV464" s="13" t="s">
        <v>89</v>
      </c>
      <c r="AW464" s="13" t="s">
        <v>41</v>
      </c>
      <c r="AX464" s="13" t="s">
        <v>81</v>
      </c>
      <c r="AY464" s="240" t="s">
        <v>123</v>
      </c>
    </row>
    <row r="465" s="14" customFormat="1">
      <c r="A465" s="14"/>
      <c r="B465" s="241"/>
      <c r="C465" s="242"/>
      <c r="D465" s="232" t="s">
        <v>193</v>
      </c>
      <c r="E465" s="243" t="s">
        <v>35</v>
      </c>
      <c r="F465" s="244" t="s">
        <v>344</v>
      </c>
      <c r="G465" s="242"/>
      <c r="H465" s="245">
        <v>90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1" t="s">
        <v>193</v>
      </c>
      <c r="AU465" s="251" t="s">
        <v>91</v>
      </c>
      <c r="AV465" s="14" t="s">
        <v>91</v>
      </c>
      <c r="AW465" s="14" t="s">
        <v>41</v>
      </c>
      <c r="AX465" s="14" t="s">
        <v>81</v>
      </c>
      <c r="AY465" s="251" t="s">
        <v>123</v>
      </c>
    </row>
    <row r="466" s="14" customFormat="1">
      <c r="A466" s="14"/>
      <c r="B466" s="241"/>
      <c r="C466" s="242"/>
      <c r="D466" s="232" t="s">
        <v>193</v>
      </c>
      <c r="E466" s="243" t="s">
        <v>35</v>
      </c>
      <c r="F466" s="244" t="s">
        <v>345</v>
      </c>
      <c r="G466" s="242"/>
      <c r="H466" s="245">
        <v>170.19999999999999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1" t="s">
        <v>193</v>
      </c>
      <c r="AU466" s="251" t="s">
        <v>91</v>
      </c>
      <c r="AV466" s="14" t="s">
        <v>91</v>
      </c>
      <c r="AW466" s="14" t="s">
        <v>41</v>
      </c>
      <c r="AX466" s="14" t="s">
        <v>81</v>
      </c>
      <c r="AY466" s="251" t="s">
        <v>123</v>
      </c>
    </row>
    <row r="467" s="13" customFormat="1">
      <c r="A467" s="13"/>
      <c r="B467" s="230"/>
      <c r="C467" s="231"/>
      <c r="D467" s="232" t="s">
        <v>193</v>
      </c>
      <c r="E467" s="233" t="s">
        <v>35</v>
      </c>
      <c r="F467" s="234" t="s">
        <v>243</v>
      </c>
      <c r="G467" s="231"/>
      <c r="H467" s="233" t="s">
        <v>35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0" t="s">
        <v>193</v>
      </c>
      <c r="AU467" s="240" t="s">
        <v>91</v>
      </c>
      <c r="AV467" s="13" t="s">
        <v>89</v>
      </c>
      <c r="AW467" s="13" t="s">
        <v>41</v>
      </c>
      <c r="AX467" s="13" t="s">
        <v>81</v>
      </c>
      <c r="AY467" s="240" t="s">
        <v>123</v>
      </c>
    </row>
    <row r="468" s="14" customFormat="1">
      <c r="A468" s="14"/>
      <c r="B468" s="241"/>
      <c r="C468" s="242"/>
      <c r="D468" s="232" t="s">
        <v>193</v>
      </c>
      <c r="E468" s="243" t="s">
        <v>35</v>
      </c>
      <c r="F468" s="244" t="s">
        <v>346</v>
      </c>
      <c r="G468" s="242"/>
      <c r="H468" s="245">
        <v>55.200000000000003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1" t="s">
        <v>193</v>
      </c>
      <c r="AU468" s="251" t="s">
        <v>91</v>
      </c>
      <c r="AV468" s="14" t="s">
        <v>91</v>
      </c>
      <c r="AW468" s="14" t="s">
        <v>41</v>
      </c>
      <c r="AX468" s="14" t="s">
        <v>81</v>
      </c>
      <c r="AY468" s="251" t="s">
        <v>123</v>
      </c>
    </row>
    <row r="469" s="14" customFormat="1">
      <c r="A469" s="14"/>
      <c r="B469" s="241"/>
      <c r="C469" s="242"/>
      <c r="D469" s="232" t="s">
        <v>193</v>
      </c>
      <c r="E469" s="243" t="s">
        <v>35</v>
      </c>
      <c r="F469" s="244" t="s">
        <v>347</v>
      </c>
      <c r="G469" s="242"/>
      <c r="H469" s="245">
        <v>20.25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193</v>
      </c>
      <c r="AU469" s="251" t="s">
        <v>91</v>
      </c>
      <c r="AV469" s="14" t="s">
        <v>91</v>
      </c>
      <c r="AW469" s="14" t="s">
        <v>41</v>
      </c>
      <c r="AX469" s="14" t="s">
        <v>81</v>
      </c>
      <c r="AY469" s="251" t="s">
        <v>123</v>
      </c>
    </row>
    <row r="470" s="14" customFormat="1">
      <c r="A470" s="14"/>
      <c r="B470" s="241"/>
      <c r="C470" s="242"/>
      <c r="D470" s="232" t="s">
        <v>193</v>
      </c>
      <c r="E470" s="243" t="s">
        <v>35</v>
      </c>
      <c r="F470" s="244" t="s">
        <v>348</v>
      </c>
      <c r="G470" s="242"/>
      <c r="H470" s="245">
        <v>0.050000000000000003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1" t="s">
        <v>193</v>
      </c>
      <c r="AU470" s="251" t="s">
        <v>91</v>
      </c>
      <c r="AV470" s="14" t="s">
        <v>91</v>
      </c>
      <c r="AW470" s="14" t="s">
        <v>41</v>
      </c>
      <c r="AX470" s="14" t="s">
        <v>81</v>
      </c>
      <c r="AY470" s="251" t="s">
        <v>123</v>
      </c>
    </row>
    <row r="471" s="15" customFormat="1">
      <c r="A471" s="15"/>
      <c r="B471" s="252"/>
      <c r="C471" s="253"/>
      <c r="D471" s="232" t="s">
        <v>193</v>
      </c>
      <c r="E471" s="254" t="s">
        <v>35</v>
      </c>
      <c r="F471" s="255" t="s">
        <v>202</v>
      </c>
      <c r="G471" s="253"/>
      <c r="H471" s="256">
        <v>335.69999999999999</v>
      </c>
      <c r="I471" s="257"/>
      <c r="J471" s="253"/>
      <c r="K471" s="253"/>
      <c r="L471" s="258"/>
      <c r="M471" s="259"/>
      <c r="N471" s="260"/>
      <c r="O471" s="260"/>
      <c r="P471" s="260"/>
      <c r="Q471" s="260"/>
      <c r="R471" s="260"/>
      <c r="S471" s="260"/>
      <c r="T471" s="26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2" t="s">
        <v>193</v>
      </c>
      <c r="AU471" s="262" t="s">
        <v>91</v>
      </c>
      <c r="AV471" s="15" t="s">
        <v>147</v>
      </c>
      <c r="AW471" s="15" t="s">
        <v>41</v>
      </c>
      <c r="AX471" s="15" t="s">
        <v>89</v>
      </c>
      <c r="AY471" s="262" t="s">
        <v>123</v>
      </c>
    </row>
    <row r="472" s="2" customFormat="1" ht="21.75" customHeight="1">
      <c r="A472" s="42"/>
      <c r="B472" s="43"/>
      <c r="C472" s="208" t="s">
        <v>502</v>
      </c>
      <c r="D472" s="208" t="s">
        <v>126</v>
      </c>
      <c r="E472" s="209" t="s">
        <v>503</v>
      </c>
      <c r="F472" s="210" t="s">
        <v>504</v>
      </c>
      <c r="G472" s="211" t="s">
        <v>190</v>
      </c>
      <c r="H472" s="212">
        <v>335.69999999999999</v>
      </c>
      <c r="I472" s="213"/>
      <c r="J472" s="214">
        <f>ROUND(I472*H472,2)</f>
        <v>0</v>
      </c>
      <c r="K472" s="210" t="s">
        <v>130</v>
      </c>
      <c r="L472" s="48"/>
      <c r="M472" s="215" t="s">
        <v>35</v>
      </c>
      <c r="N472" s="216" t="s">
        <v>52</v>
      </c>
      <c r="O472" s="88"/>
      <c r="P472" s="217">
        <f>O472*H472</f>
        <v>0</v>
      </c>
      <c r="Q472" s="217">
        <v>0</v>
      </c>
      <c r="R472" s="217">
        <f>Q472*H472</f>
        <v>0</v>
      </c>
      <c r="S472" s="217">
        <v>0.0054999999999999997</v>
      </c>
      <c r="T472" s="218">
        <f>S472*H472</f>
        <v>1.8463499999999999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19" t="s">
        <v>311</v>
      </c>
      <c r="AT472" s="219" t="s">
        <v>126</v>
      </c>
      <c r="AU472" s="219" t="s">
        <v>91</v>
      </c>
      <c r="AY472" s="20" t="s">
        <v>123</v>
      </c>
      <c r="BE472" s="220">
        <f>IF(N472="základní",J472,0)</f>
        <v>0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20" t="s">
        <v>89</v>
      </c>
      <c r="BK472" s="220">
        <f>ROUND(I472*H472,2)</f>
        <v>0</v>
      </c>
      <c r="BL472" s="20" t="s">
        <v>311</v>
      </c>
      <c r="BM472" s="219" t="s">
        <v>505</v>
      </c>
    </row>
    <row r="473" s="2" customFormat="1">
      <c r="A473" s="42"/>
      <c r="B473" s="43"/>
      <c r="C473" s="44"/>
      <c r="D473" s="221" t="s">
        <v>133</v>
      </c>
      <c r="E473" s="44"/>
      <c r="F473" s="222" t="s">
        <v>506</v>
      </c>
      <c r="G473" s="44"/>
      <c r="H473" s="44"/>
      <c r="I473" s="223"/>
      <c r="J473" s="44"/>
      <c r="K473" s="44"/>
      <c r="L473" s="48"/>
      <c r="M473" s="224"/>
      <c r="N473" s="225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133</v>
      </c>
      <c r="AU473" s="20" t="s">
        <v>91</v>
      </c>
    </row>
    <row r="474" s="13" customFormat="1">
      <c r="A474" s="13"/>
      <c r="B474" s="230"/>
      <c r="C474" s="231"/>
      <c r="D474" s="232" t="s">
        <v>193</v>
      </c>
      <c r="E474" s="233" t="s">
        <v>35</v>
      </c>
      <c r="F474" s="234" t="s">
        <v>483</v>
      </c>
      <c r="G474" s="231"/>
      <c r="H474" s="233" t="s">
        <v>35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0" t="s">
        <v>193</v>
      </c>
      <c r="AU474" s="240" t="s">
        <v>91</v>
      </c>
      <c r="AV474" s="13" t="s">
        <v>89</v>
      </c>
      <c r="AW474" s="13" t="s">
        <v>41</v>
      </c>
      <c r="AX474" s="13" t="s">
        <v>81</v>
      </c>
      <c r="AY474" s="240" t="s">
        <v>123</v>
      </c>
    </row>
    <row r="475" s="13" customFormat="1">
      <c r="A475" s="13"/>
      <c r="B475" s="230"/>
      <c r="C475" s="231"/>
      <c r="D475" s="232" t="s">
        <v>193</v>
      </c>
      <c r="E475" s="233" t="s">
        <v>35</v>
      </c>
      <c r="F475" s="234" t="s">
        <v>484</v>
      </c>
      <c r="G475" s="231"/>
      <c r="H475" s="233" t="s">
        <v>35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193</v>
      </c>
      <c r="AU475" s="240" t="s">
        <v>91</v>
      </c>
      <c r="AV475" s="13" t="s">
        <v>89</v>
      </c>
      <c r="AW475" s="13" t="s">
        <v>41</v>
      </c>
      <c r="AX475" s="13" t="s">
        <v>81</v>
      </c>
      <c r="AY475" s="240" t="s">
        <v>123</v>
      </c>
    </row>
    <row r="476" s="13" customFormat="1">
      <c r="A476" s="13"/>
      <c r="B476" s="230"/>
      <c r="C476" s="231"/>
      <c r="D476" s="232" t="s">
        <v>193</v>
      </c>
      <c r="E476" s="233" t="s">
        <v>35</v>
      </c>
      <c r="F476" s="234" t="s">
        <v>485</v>
      </c>
      <c r="G476" s="231"/>
      <c r="H476" s="233" t="s">
        <v>35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0" t="s">
        <v>193</v>
      </c>
      <c r="AU476" s="240" t="s">
        <v>91</v>
      </c>
      <c r="AV476" s="13" t="s">
        <v>89</v>
      </c>
      <c r="AW476" s="13" t="s">
        <v>41</v>
      </c>
      <c r="AX476" s="13" t="s">
        <v>81</v>
      </c>
      <c r="AY476" s="240" t="s">
        <v>123</v>
      </c>
    </row>
    <row r="477" s="13" customFormat="1">
      <c r="A477" s="13"/>
      <c r="B477" s="230"/>
      <c r="C477" s="231"/>
      <c r="D477" s="232" t="s">
        <v>193</v>
      </c>
      <c r="E477" s="233" t="s">
        <v>35</v>
      </c>
      <c r="F477" s="234" t="s">
        <v>486</v>
      </c>
      <c r="G477" s="231"/>
      <c r="H477" s="233" t="s">
        <v>35</v>
      </c>
      <c r="I477" s="235"/>
      <c r="J477" s="231"/>
      <c r="K477" s="231"/>
      <c r="L477" s="236"/>
      <c r="M477" s="237"/>
      <c r="N477" s="238"/>
      <c r="O477" s="238"/>
      <c r="P477" s="238"/>
      <c r="Q477" s="238"/>
      <c r="R477" s="238"/>
      <c r="S477" s="238"/>
      <c r="T477" s="23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0" t="s">
        <v>193</v>
      </c>
      <c r="AU477" s="240" t="s">
        <v>91</v>
      </c>
      <c r="AV477" s="13" t="s">
        <v>89</v>
      </c>
      <c r="AW477" s="13" t="s">
        <v>41</v>
      </c>
      <c r="AX477" s="13" t="s">
        <v>81</v>
      </c>
      <c r="AY477" s="240" t="s">
        <v>123</v>
      </c>
    </row>
    <row r="478" s="13" customFormat="1">
      <c r="A478" s="13"/>
      <c r="B478" s="230"/>
      <c r="C478" s="231"/>
      <c r="D478" s="232" t="s">
        <v>193</v>
      </c>
      <c r="E478" s="233" t="s">
        <v>35</v>
      </c>
      <c r="F478" s="234" t="s">
        <v>487</v>
      </c>
      <c r="G478" s="231"/>
      <c r="H478" s="233" t="s">
        <v>35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0" t="s">
        <v>193</v>
      </c>
      <c r="AU478" s="240" t="s">
        <v>91</v>
      </c>
      <c r="AV478" s="13" t="s">
        <v>89</v>
      </c>
      <c r="AW478" s="13" t="s">
        <v>41</v>
      </c>
      <c r="AX478" s="13" t="s">
        <v>81</v>
      </c>
      <c r="AY478" s="240" t="s">
        <v>123</v>
      </c>
    </row>
    <row r="479" s="13" customFormat="1">
      <c r="A479" s="13"/>
      <c r="B479" s="230"/>
      <c r="C479" s="231"/>
      <c r="D479" s="232" t="s">
        <v>193</v>
      </c>
      <c r="E479" s="233" t="s">
        <v>35</v>
      </c>
      <c r="F479" s="234" t="s">
        <v>488</v>
      </c>
      <c r="G479" s="231"/>
      <c r="H479" s="233" t="s">
        <v>35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0" t="s">
        <v>193</v>
      </c>
      <c r="AU479" s="240" t="s">
        <v>91</v>
      </c>
      <c r="AV479" s="13" t="s">
        <v>89</v>
      </c>
      <c r="AW479" s="13" t="s">
        <v>41</v>
      </c>
      <c r="AX479" s="13" t="s">
        <v>81</v>
      </c>
      <c r="AY479" s="240" t="s">
        <v>123</v>
      </c>
    </row>
    <row r="480" s="13" customFormat="1">
      <c r="A480" s="13"/>
      <c r="B480" s="230"/>
      <c r="C480" s="231"/>
      <c r="D480" s="232" t="s">
        <v>193</v>
      </c>
      <c r="E480" s="233" t="s">
        <v>35</v>
      </c>
      <c r="F480" s="234" t="s">
        <v>489</v>
      </c>
      <c r="G480" s="231"/>
      <c r="H480" s="233" t="s">
        <v>35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0" t="s">
        <v>193</v>
      </c>
      <c r="AU480" s="240" t="s">
        <v>91</v>
      </c>
      <c r="AV480" s="13" t="s">
        <v>89</v>
      </c>
      <c r="AW480" s="13" t="s">
        <v>41</v>
      </c>
      <c r="AX480" s="13" t="s">
        <v>81</v>
      </c>
      <c r="AY480" s="240" t="s">
        <v>123</v>
      </c>
    </row>
    <row r="481" s="13" customFormat="1">
      <c r="A481" s="13"/>
      <c r="B481" s="230"/>
      <c r="C481" s="231"/>
      <c r="D481" s="232" t="s">
        <v>193</v>
      </c>
      <c r="E481" s="233" t="s">
        <v>35</v>
      </c>
      <c r="F481" s="234" t="s">
        <v>490</v>
      </c>
      <c r="G481" s="231"/>
      <c r="H481" s="233" t="s">
        <v>35</v>
      </c>
      <c r="I481" s="235"/>
      <c r="J481" s="231"/>
      <c r="K481" s="231"/>
      <c r="L481" s="236"/>
      <c r="M481" s="237"/>
      <c r="N481" s="238"/>
      <c r="O481" s="238"/>
      <c r="P481" s="238"/>
      <c r="Q481" s="238"/>
      <c r="R481" s="238"/>
      <c r="S481" s="238"/>
      <c r="T481" s="23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0" t="s">
        <v>193</v>
      </c>
      <c r="AU481" s="240" t="s">
        <v>91</v>
      </c>
      <c r="AV481" s="13" t="s">
        <v>89</v>
      </c>
      <c r="AW481" s="13" t="s">
        <v>41</v>
      </c>
      <c r="AX481" s="13" t="s">
        <v>81</v>
      </c>
      <c r="AY481" s="240" t="s">
        <v>123</v>
      </c>
    </row>
    <row r="482" s="13" customFormat="1">
      <c r="A482" s="13"/>
      <c r="B482" s="230"/>
      <c r="C482" s="231"/>
      <c r="D482" s="232" t="s">
        <v>193</v>
      </c>
      <c r="E482" s="233" t="s">
        <v>35</v>
      </c>
      <c r="F482" s="234" t="s">
        <v>491</v>
      </c>
      <c r="G482" s="231"/>
      <c r="H482" s="233" t="s">
        <v>35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0" t="s">
        <v>193</v>
      </c>
      <c r="AU482" s="240" t="s">
        <v>91</v>
      </c>
      <c r="AV482" s="13" t="s">
        <v>89</v>
      </c>
      <c r="AW482" s="13" t="s">
        <v>41</v>
      </c>
      <c r="AX482" s="13" t="s">
        <v>81</v>
      </c>
      <c r="AY482" s="240" t="s">
        <v>123</v>
      </c>
    </row>
    <row r="483" s="13" customFormat="1">
      <c r="A483" s="13"/>
      <c r="B483" s="230"/>
      <c r="C483" s="231"/>
      <c r="D483" s="232" t="s">
        <v>193</v>
      </c>
      <c r="E483" s="233" t="s">
        <v>35</v>
      </c>
      <c r="F483" s="234" t="s">
        <v>492</v>
      </c>
      <c r="G483" s="231"/>
      <c r="H483" s="233" t="s">
        <v>35</v>
      </c>
      <c r="I483" s="235"/>
      <c r="J483" s="231"/>
      <c r="K483" s="231"/>
      <c r="L483" s="236"/>
      <c r="M483" s="237"/>
      <c r="N483" s="238"/>
      <c r="O483" s="238"/>
      <c r="P483" s="238"/>
      <c r="Q483" s="238"/>
      <c r="R483" s="238"/>
      <c r="S483" s="238"/>
      <c r="T483" s="23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0" t="s">
        <v>193</v>
      </c>
      <c r="AU483" s="240" t="s">
        <v>91</v>
      </c>
      <c r="AV483" s="13" t="s">
        <v>89</v>
      </c>
      <c r="AW483" s="13" t="s">
        <v>41</v>
      </c>
      <c r="AX483" s="13" t="s">
        <v>81</v>
      </c>
      <c r="AY483" s="240" t="s">
        <v>123</v>
      </c>
    </row>
    <row r="484" s="13" customFormat="1">
      <c r="A484" s="13"/>
      <c r="B484" s="230"/>
      <c r="C484" s="231"/>
      <c r="D484" s="232" t="s">
        <v>193</v>
      </c>
      <c r="E484" s="233" t="s">
        <v>35</v>
      </c>
      <c r="F484" s="234" t="s">
        <v>493</v>
      </c>
      <c r="G484" s="231"/>
      <c r="H484" s="233" t="s">
        <v>35</v>
      </c>
      <c r="I484" s="235"/>
      <c r="J484" s="231"/>
      <c r="K484" s="231"/>
      <c r="L484" s="236"/>
      <c r="M484" s="237"/>
      <c r="N484" s="238"/>
      <c r="O484" s="238"/>
      <c r="P484" s="238"/>
      <c r="Q484" s="238"/>
      <c r="R484" s="238"/>
      <c r="S484" s="238"/>
      <c r="T484" s="23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0" t="s">
        <v>193</v>
      </c>
      <c r="AU484" s="240" t="s">
        <v>91</v>
      </c>
      <c r="AV484" s="13" t="s">
        <v>89</v>
      </c>
      <c r="AW484" s="13" t="s">
        <v>41</v>
      </c>
      <c r="AX484" s="13" t="s">
        <v>81</v>
      </c>
      <c r="AY484" s="240" t="s">
        <v>123</v>
      </c>
    </row>
    <row r="485" s="13" customFormat="1">
      <c r="A485" s="13"/>
      <c r="B485" s="230"/>
      <c r="C485" s="231"/>
      <c r="D485" s="232" t="s">
        <v>193</v>
      </c>
      <c r="E485" s="233" t="s">
        <v>35</v>
      </c>
      <c r="F485" s="234" t="s">
        <v>494</v>
      </c>
      <c r="G485" s="231"/>
      <c r="H485" s="233" t="s">
        <v>35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0" t="s">
        <v>193</v>
      </c>
      <c r="AU485" s="240" t="s">
        <v>91</v>
      </c>
      <c r="AV485" s="13" t="s">
        <v>89</v>
      </c>
      <c r="AW485" s="13" t="s">
        <v>41</v>
      </c>
      <c r="AX485" s="13" t="s">
        <v>81</v>
      </c>
      <c r="AY485" s="240" t="s">
        <v>123</v>
      </c>
    </row>
    <row r="486" s="13" customFormat="1">
      <c r="A486" s="13"/>
      <c r="B486" s="230"/>
      <c r="C486" s="231"/>
      <c r="D486" s="232" t="s">
        <v>193</v>
      </c>
      <c r="E486" s="233" t="s">
        <v>35</v>
      </c>
      <c r="F486" s="234" t="s">
        <v>507</v>
      </c>
      <c r="G486" s="231"/>
      <c r="H486" s="233" t="s">
        <v>35</v>
      </c>
      <c r="I486" s="235"/>
      <c r="J486" s="231"/>
      <c r="K486" s="231"/>
      <c r="L486" s="236"/>
      <c r="M486" s="237"/>
      <c r="N486" s="238"/>
      <c r="O486" s="238"/>
      <c r="P486" s="238"/>
      <c r="Q486" s="238"/>
      <c r="R486" s="238"/>
      <c r="S486" s="238"/>
      <c r="T486" s="23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0" t="s">
        <v>193</v>
      </c>
      <c r="AU486" s="240" t="s">
        <v>91</v>
      </c>
      <c r="AV486" s="13" t="s">
        <v>89</v>
      </c>
      <c r="AW486" s="13" t="s">
        <v>41</v>
      </c>
      <c r="AX486" s="13" t="s">
        <v>81</v>
      </c>
      <c r="AY486" s="240" t="s">
        <v>123</v>
      </c>
    </row>
    <row r="487" s="14" customFormat="1">
      <c r="A487" s="14"/>
      <c r="B487" s="241"/>
      <c r="C487" s="242"/>
      <c r="D487" s="232" t="s">
        <v>193</v>
      </c>
      <c r="E487" s="243" t="s">
        <v>35</v>
      </c>
      <c r="F487" s="244" t="s">
        <v>344</v>
      </c>
      <c r="G487" s="242"/>
      <c r="H487" s="245">
        <v>90</v>
      </c>
      <c r="I487" s="246"/>
      <c r="J487" s="242"/>
      <c r="K487" s="242"/>
      <c r="L487" s="247"/>
      <c r="M487" s="248"/>
      <c r="N487" s="249"/>
      <c r="O487" s="249"/>
      <c r="P487" s="249"/>
      <c r="Q487" s="249"/>
      <c r="R487" s="249"/>
      <c r="S487" s="249"/>
      <c r="T487" s="25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1" t="s">
        <v>193</v>
      </c>
      <c r="AU487" s="251" t="s">
        <v>91</v>
      </c>
      <c r="AV487" s="14" t="s">
        <v>91</v>
      </c>
      <c r="AW487" s="14" t="s">
        <v>41</v>
      </c>
      <c r="AX487" s="14" t="s">
        <v>81</v>
      </c>
      <c r="AY487" s="251" t="s">
        <v>123</v>
      </c>
    </row>
    <row r="488" s="14" customFormat="1">
      <c r="A488" s="14"/>
      <c r="B488" s="241"/>
      <c r="C488" s="242"/>
      <c r="D488" s="232" t="s">
        <v>193</v>
      </c>
      <c r="E488" s="243" t="s">
        <v>35</v>
      </c>
      <c r="F488" s="244" t="s">
        <v>345</v>
      </c>
      <c r="G488" s="242"/>
      <c r="H488" s="245">
        <v>170.19999999999999</v>
      </c>
      <c r="I488" s="246"/>
      <c r="J488" s="242"/>
      <c r="K488" s="242"/>
      <c r="L488" s="247"/>
      <c r="M488" s="248"/>
      <c r="N488" s="249"/>
      <c r="O488" s="249"/>
      <c r="P488" s="249"/>
      <c r="Q488" s="249"/>
      <c r="R488" s="249"/>
      <c r="S488" s="249"/>
      <c r="T488" s="25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1" t="s">
        <v>193</v>
      </c>
      <c r="AU488" s="251" t="s">
        <v>91</v>
      </c>
      <c r="AV488" s="14" t="s">
        <v>91</v>
      </c>
      <c r="AW488" s="14" t="s">
        <v>41</v>
      </c>
      <c r="AX488" s="14" t="s">
        <v>81</v>
      </c>
      <c r="AY488" s="251" t="s">
        <v>123</v>
      </c>
    </row>
    <row r="489" s="13" customFormat="1">
      <c r="A489" s="13"/>
      <c r="B489" s="230"/>
      <c r="C489" s="231"/>
      <c r="D489" s="232" t="s">
        <v>193</v>
      </c>
      <c r="E489" s="233" t="s">
        <v>35</v>
      </c>
      <c r="F489" s="234" t="s">
        <v>243</v>
      </c>
      <c r="G489" s="231"/>
      <c r="H489" s="233" t="s">
        <v>35</v>
      </c>
      <c r="I489" s="235"/>
      <c r="J489" s="231"/>
      <c r="K489" s="231"/>
      <c r="L489" s="236"/>
      <c r="M489" s="237"/>
      <c r="N489" s="238"/>
      <c r="O489" s="238"/>
      <c r="P489" s="238"/>
      <c r="Q489" s="238"/>
      <c r="R489" s="238"/>
      <c r="S489" s="238"/>
      <c r="T489" s="23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0" t="s">
        <v>193</v>
      </c>
      <c r="AU489" s="240" t="s">
        <v>91</v>
      </c>
      <c r="AV489" s="13" t="s">
        <v>89</v>
      </c>
      <c r="AW489" s="13" t="s">
        <v>41</v>
      </c>
      <c r="AX489" s="13" t="s">
        <v>81</v>
      </c>
      <c r="AY489" s="240" t="s">
        <v>123</v>
      </c>
    </row>
    <row r="490" s="14" customFormat="1">
      <c r="A490" s="14"/>
      <c r="B490" s="241"/>
      <c r="C490" s="242"/>
      <c r="D490" s="232" t="s">
        <v>193</v>
      </c>
      <c r="E490" s="243" t="s">
        <v>35</v>
      </c>
      <c r="F490" s="244" t="s">
        <v>346</v>
      </c>
      <c r="G490" s="242"/>
      <c r="H490" s="245">
        <v>55.200000000000003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193</v>
      </c>
      <c r="AU490" s="251" t="s">
        <v>91</v>
      </c>
      <c r="AV490" s="14" t="s">
        <v>91</v>
      </c>
      <c r="AW490" s="14" t="s">
        <v>41</v>
      </c>
      <c r="AX490" s="14" t="s">
        <v>81</v>
      </c>
      <c r="AY490" s="251" t="s">
        <v>123</v>
      </c>
    </row>
    <row r="491" s="14" customFormat="1">
      <c r="A491" s="14"/>
      <c r="B491" s="241"/>
      <c r="C491" s="242"/>
      <c r="D491" s="232" t="s">
        <v>193</v>
      </c>
      <c r="E491" s="243" t="s">
        <v>35</v>
      </c>
      <c r="F491" s="244" t="s">
        <v>347</v>
      </c>
      <c r="G491" s="242"/>
      <c r="H491" s="245">
        <v>20.25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1" t="s">
        <v>193</v>
      </c>
      <c r="AU491" s="251" t="s">
        <v>91</v>
      </c>
      <c r="AV491" s="14" t="s">
        <v>91</v>
      </c>
      <c r="AW491" s="14" t="s">
        <v>41</v>
      </c>
      <c r="AX491" s="14" t="s">
        <v>81</v>
      </c>
      <c r="AY491" s="251" t="s">
        <v>123</v>
      </c>
    </row>
    <row r="492" s="14" customFormat="1">
      <c r="A492" s="14"/>
      <c r="B492" s="241"/>
      <c r="C492" s="242"/>
      <c r="D492" s="232" t="s">
        <v>193</v>
      </c>
      <c r="E492" s="243" t="s">
        <v>35</v>
      </c>
      <c r="F492" s="244" t="s">
        <v>348</v>
      </c>
      <c r="G492" s="242"/>
      <c r="H492" s="245">
        <v>0.050000000000000003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1" t="s">
        <v>193</v>
      </c>
      <c r="AU492" s="251" t="s">
        <v>91</v>
      </c>
      <c r="AV492" s="14" t="s">
        <v>91</v>
      </c>
      <c r="AW492" s="14" t="s">
        <v>41</v>
      </c>
      <c r="AX492" s="14" t="s">
        <v>81</v>
      </c>
      <c r="AY492" s="251" t="s">
        <v>123</v>
      </c>
    </row>
    <row r="493" s="15" customFormat="1">
      <c r="A493" s="15"/>
      <c r="B493" s="252"/>
      <c r="C493" s="253"/>
      <c r="D493" s="232" t="s">
        <v>193</v>
      </c>
      <c r="E493" s="254" t="s">
        <v>35</v>
      </c>
      <c r="F493" s="255" t="s">
        <v>202</v>
      </c>
      <c r="G493" s="253"/>
      <c r="H493" s="256">
        <v>335.69999999999999</v>
      </c>
      <c r="I493" s="257"/>
      <c r="J493" s="253"/>
      <c r="K493" s="253"/>
      <c r="L493" s="258"/>
      <c r="M493" s="259"/>
      <c r="N493" s="260"/>
      <c r="O493" s="260"/>
      <c r="P493" s="260"/>
      <c r="Q493" s="260"/>
      <c r="R493" s="260"/>
      <c r="S493" s="260"/>
      <c r="T493" s="261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2" t="s">
        <v>193</v>
      </c>
      <c r="AU493" s="262" t="s">
        <v>91</v>
      </c>
      <c r="AV493" s="15" t="s">
        <v>147</v>
      </c>
      <c r="AW493" s="15" t="s">
        <v>41</v>
      </c>
      <c r="AX493" s="15" t="s">
        <v>89</v>
      </c>
      <c r="AY493" s="262" t="s">
        <v>123</v>
      </c>
    </row>
    <row r="494" s="2" customFormat="1" ht="16.5" customHeight="1">
      <c r="A494" s="42"/>
      <c r="B494" s="43"/>
      <c r="C494" s="208" t="s">
        <v>508</v>
      </c>
      <c r="D494" s="208" t="s">
        <v>126</v>
      </c>
      <c r="E494" s="209" t="s">
        <v>509</v>
      </c>
      <c r="F494" s="210" t="s">
        <v>510</v>
      </c>
      <c r="G494" s="211" t="s">
        <v>190</v>
      </c>
      <c r="H494" s="212">
        <v>260.19999999999999</v>
      </c>
      <c r="I494" s="213"/>
      <c r="J494" s="214">
        <f>ROUND(I494*H494,2)</f>
        <v>0</v>
      </c>
      <c r="K494" s="210" t="s">
        <v>130</v>
      </c>
      <c r="L494" s="48"/>
      <c r="M494" s="215" t="s">
        <v>35</v>
      </c>
      <c r="N494" s="216" t="s">
        <v>52</v>
      </c>
      <c r="O494" s="88"/>
      <c r="P494" s="217">
        <f>O494*H494</f>
        <v>0</v>
      </c>
      <c r="Q494" s="217">
        <v>0.00088312999999999998</v>
      </c>
      <c r="R494" s="217">
        <f>Q494*H494</f>
        <v>0.22979042599999999</v>
      </c>
      <c r="S494" s="217">
        <v>0</v>
      </c>
      <c r="T494" s="218">
        <f>S494*H494</f>
        <v>0</v>
      </c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R494" s="219" t="s">
        <v>311</v>
      </c>
      <c r="AT494" s="219" t="s">
        <v>126</v>
      </c>
      <c r="AU494" s="219" t="s">
        <v>91</v>
      </c>
      <c r="AY494" s="20" t="s">
        <v>123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20" t="s">
        <v>89</v>
      </c>
      <c r="BK494" s="220">
        <f>ROUND(I494*H494,2)</f>
        <v>0</v>
      </c>
      <c r="BL494" s="20" t="s">
        <v>311</v>
      </c>
      <c r="BM494" s="219" t="s">
        <v>511</v>
      </c>
    </row>
    <row r="495" s="2" customFormat="1">
      <c r="A495" s="42"/>
      <c r="B495" s="43"/>
      <c r="C495" s="44"/>
      <c r="D495" s="221" t="s">
        <v>133</v>
      </c>
      <c r="E495" s="44"/>
      <c r="F495" s="222" t="s">
        <v>512</v>
      </c>
      <c r="G495" s="44"/>
      <c r="H495" s="44"/>
      <c r="I495" s="223"/>
      <c r="J495" s="44"/>
      <c r="K495" s="44"/>
      <c r="L495" s="48"/>
      <c r="M495" s="224"/>
      <c r="N495" s="225"/>
      <c r="O495" s="88"/>
      <c r="P495" s="88"/>
      <c r="Q495" s="88"/>
      <c r="R495" s="88"/>
      <c r="S495" s="88"/>
      <c r="T495" s="89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T495" s="20" t="s">
        <v>133</v>
      </c>
      <c r="AU495" s="20" t="s">
        <v>91</v>
      </c>
    </row>
    <row r="496" s="2" customFormat="1" ht="24.15" customHeight="1">
      <c r="A496" s="42"/>
      <c r="B496" s="43"/>
      <c r="C496" s="263" t="s">
        <v>513</v>
      </c>
      <c r="D496" s="263" t="s">
        <v>203</v>
      </c>
      <c r="E496" s="264" t="s">
        <v>514</v>
      </c>
      <c r="F496" s="265" t="s">
        <v>515</v>
      </c>
      <c r="G496" s="266" t="s">
        <v>190</v>
      </c>
      <c r="H496" s="267">
        <v>303.26299999999998</v>
      </c>
      <c r="I496" s="268"/>
      <c r="J496" s="269">
        <f>ROUND(I496*H496,2)</f>
        <v>0</v>
      </c>
      <c r="K496" s="265" t="s">
        <v>130</v>
      </c>
      <c r="L496" s="270"/>
      <c r="M496" s="271" t="s">
        <v>35</v>
      </c>
      <c r="N496" s="272" t="s">
        <v>52</v>
      </c>
      <c r="O496" s="88"/>
      <c r="P496" s="217">
        <f>O496*H496</f>
        <v>0</v>
      </c>
      <c r="Q496" s="217">
        <v>0.0047000000000000002</v>
      </c>
      <c r="R496" s="217">
        <f>Q496*H496</f>
        <v>1.4253361</v>
      </c>
      <c r="S496" s="217">
        <v>0</v>
      </c>
      <c r="T496" s="218">
        <f>S496*H496</f>
        <v>0</v>
      </c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R496" s="219" t="s">
        <v>429</v>
      </c>
      <c r="AT496" s="219" t="s">
        <v>203</v>
      </c>
      <c r="AU496" s="219" t="s">
        <v>91</v>
      </c>
      <c r="AY496" s="20" t="s">
        <v>123</v>
      </c>
      <c r="BE496" s="220">
        <f>IF(N496="základní",J496,0)</f>
        <v>0</v>
      </c>
      <c r="BF496" s="220">
        <f>IF(N496="snížená",J496,0)</f>
        <v>0</v>
      </c>
      <c r="BG496" s="220">
        <f>IF(N496="zákl. přenesená",J496,0)</f>
        <v>0</v>
      </c>
      <c r="BH496" s="220">
        <f>IF(N496="sníž. přenesená",J496,0)</f>
        <v>0</v>
      </c>
      <c r="BI496" s="220">
        <f>IF(N496="nulová",J496,0)</f>
        <v>0</v>
      </c>
      <c r="BJ496" s="20" t="s">
        <v>89</v>
      </c>
      <c r="BK496" s="220">
        <f>ROUND(I496*H496,2)</f>
        <v>0</v>
      </c>
      <c r="BL496" s="20" t="s">
        <v>311</v>
      </c>
      <c r="BM496" s="219" t="s">
        <v>516</v>
      </c>
    </row>
    <row r="497" s="14" customFormat="1">
      <c r="A497" s="14"/>
      <c r="B497" s="241"/>
      <c r="C497" s="242"/>
      <c r="D497" s="232" t="s">
        <v>193</v>
      </c>
      <c r="E497" s="242"/>
      <c r="F497" s="244" t="s">
        <v>517</v>
      </c>
      <c r="G497" s="242"/>
      <c r="H497" s="245">
        <v>303.26299999999998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193</v>
      </c>
      <c r="AU497" s="251" t="s">
        <v>91</v>
      </c>
      <c r="AV497" s="14" t="s">
        <v>91</v>
      </c>
      <c r="AW497" s="14" t="s">
        <v>4</v>
      </c>
      <c r="AX497" s="14" t="s">
        <v>89</v>
      </c>
      <c r="AY497" s="251" t="s">
        <v>123</v>
      </c>
    </row>
    <row r="498" s="2" customFormat="1" ht="16.5" customHeight="1">
      <c r="A498" s="42"/>
      <c r="B498" s="43"/>
      <c r="C498" s="208" t="s">
        <v>518</v>
      </c>
      <c r="D498" s="208" t="s">
        <v>126</v>
      </c>
      <c r="E498" s="209" t="s">
        <v>509</v>
      </c>
      <c r="F498" s="210" t="s">
        <v>510</v>
      </c>
      <c r="G498" s="211" t="s">
        <v>190</v>
      </c>
      <c r="H498" s="212">
        <v>412.19999999999999</v>
      </c>
      <c r="I498" s="213"/>
      <c r="J498" s="214">
        <f>ROUND(I498*H498,2)</f>
        <v>0</v>
      </c>
      <c r="K498" s="210" t="s">
        <v>130</v>
      </c>
      <c r="L498" s="48"/>
      <c r="M498" s="215" t="s">
        <v>35</v>
      </c>
      <c r="N498" s="216" t="s">
        <v>52</v>
      </c>
      <c r="O498" s="88"/>
      <c r="P498" s="217">
        <f>O498*H498</f>
        <v>0</v>
      </c>
      <c r="Q498" s="217">
        <v>0.00088312999999999998</v>
      </c>
      <c r="R498" s="217">
        <f>Q498*H498</f>
        <v>0.36402618599999997</v>
      </c>
      <c r="S498" s="217">
        <v>0</v>
      </c>
      <c r="T498" s="218">
        <f>S498*H498</f>
        <v>0</v>
      </c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R498" s="219" t="s">
        <v>311</v>
      </c>
      <c r="AT498" s="219" t="s">
        <v>126</v>
      </c>
      <c r="AU498" s="219" t="s">
        <v>91</v>
      </c>
      <c r="AY498" s="20" t="s">
        <v>123</v>
      </c>
      <c r="BE498" s="220">
        <f>IF(N498="základní",J498,0)</f>
        <v>0</v>
      </c>
      <c r="BF498" s="220">
        <f>IF(N498="snížená",J498,0)</f>
        <v>0</v>
      </c>
      <c r="BG498" s="220">
        <f>IF(N498="zákl. přenesená",J498,0)</f>
        <v>0</v>
      </c>
      <c r="BH498" s="220">
        <f>IF(N498="sníž. přenesená",J498,0)</f>
        <v>0</v>
      </c>
      <c r="BI498" s="220">
        <f>IF(N498="nulová",J498,0)</f>
        <v>0</v>
      </c>
      <c r="BJ498" s="20" t="s">
        <v>89</v>
      </c>
      <c r="BK498" s="220">
        <f>ROUND(I498*H498,2)</f>
        <v>0</v>
      </c>
      <c r="BL498" s="20" t="s">
        <v>311</v>
      </c>
      <c r="BM498" s="219" t="s">
        <v>519</v>
      </c>
    </row>
    <row r="499" s="2" customFormat="1">
      <c r="A499" s="42"/>
      <c r="B499" s="43"/>
      <c r="C499" s="44"/>
      <c r="D499" s="221" t="s">
        <v>133</v>
      </c>
      <c r="E499" s="44"/>
      <c r="F499" s="222" t="s">
        <v>512</v>
      </c>
      <c r="G499" s="44"/>
      <c r="H499" s="44"/>
      <c r="I499" s="223"/>
      <c r="J499" s="44"/>
      <c r="K499" s="44"/>
      <c r="L499" s="48"/>
      <c r="M499" s="224"/>
      <c r="N499" s="225"/>
      <c r="O499" s="88"/>
      <c r="P499" s="88"/>
      <c r="Q499" s="88"/>
      <c r="R499" s="88"/>
      <c r="S499" s="88"/>
      <c r="T499" s="89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T499" s="20" t="s">
        <v>133</v>
      </c>
      <c r="AU499" s="20" t="s">
        <v>91</v>
      </c>
    </row>
    <row r="500" s="13" customFormat="1">
      <c r="A500" s="13"/>
      <c r="B500" s="230"/>
      <c r="C500" s="231"/>
      <c r="D500" s="232" t="s">
        <v>193</v>
      </c>
      <c r="E500" s="233" t="s">
        <v>35</v>
      </c>
      <c r="F500" s="234" t="s">
        <v>228</v>
      </c>
      <c r="G500" s="231"/>
      <c r="H500" s="233" t="s">
        <v>35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0" t="s">
        <v>193</v>
      </c>
      <c r="AU500" s="240" t="s">
        <v>91</v>
      </c>
      <c r="AV500" s="13" t="s">
        <v>89</v>
      </c>
      <c r="AW500" s="13" t="s">
        <v>41</v>
      </c>
      <c r="AX500" s="13" t="s">
        <v>81</v>
      </c>
      <c r="AY500" s="240" t="s">
        <v>123</v>
      </c>
    </row>
    <row r="501" s="13" customFormat="1">
      <c r="A501" s="13"/>
      <c r="B501" s="230"/>
      <c r="C501" s="231"/>
      <c r="D501" s="232" t="s">
        <v>193</v>
      </c>
      <c r="E501" s="233" t="s">
        <v>35</v>
      </c>
      <c r="F501" s="234" t="s">
        <v>198</v>
      </c>
      <c r="G501" s="231"/>
      <c r="H501" s="233" t="s">
        <v>35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0" t="s">
        <v>193</v>
      </c>
      <c r="AU501" s="240" t="s">
        <v>91</v>
      </c>
      <c r="AV501" s="13" t="s">
        <v>89</v>
      </c>
      <c r="AW501" s="13" t="s">
        <v>41</v>
      </c>
      <c r="AX501" s="13" t="s">
        <v>81</v>
      </c>
      <c r="AY501" s="240" t="s">
        <v>123</v>
      </c>
    </row>
    <row r="502" s="13" customFormat="1">
      <c r="A502" s="13"/>
      <c r="B502" s="230"/>
      <c r="C502" s="231"/>
      <c r="D502" s="232" t="s">
        <v>193</v>
      </c>
      <c r="E502" s="233" t="s">
        <v>35</v>
      </c>
      <c r="F502" s="234" t="s">
        <v>229</v>
      </c>
      <c r="G502" s="231"/>
      <c r="H502" s="233" t="s">
        <v>35</v>
      </c>
      <c r="I502" s="235"/>
      <c r="J502" s="231"/>
      <c r="K502" s="231"/>
      <c r="L502" s="236"/>
      <c r="M502" s="237"/>
      <c r="N502" s="238"/>
      <c r="O502" s="238"/>
      <c r="P502" s="238"/>
      <c r="Q502" s="238"/>
      <c r="R502" s="238"/>
      <c r="S502" s="238"/>
      <c r="T502" s="23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0" t="s">
        <v>193</v>
      </c>
      <c r="AU502" s="240" t="s">
        <v>91</v>
      </c>
      <c r="AV502" s="13" t="s">
        <v>89</v>
      </c>
      <c r="AW502" s="13" t="s">
        <v>41</v>
      </c>
      <c r="AX502" s="13" t="s">
        <v>81</v>
      </c>
      <c r="AY502" s="240" t="s">
        <v>123</v>
      </c>
    </row>
    <row r="503" s="13" customFormat="1">
      <c r="A503" s="13"/>
      <c r="B503" s="230"/>
      <c r="C503" s="231"/>
      <c r="D503" s="232" t="s">
        <v>193</v>
      </c>
      <c r="E503" s="233" t="s">
        <v>35</v>
      </c>
      <c r="F503" s="234" t="s">
        <v>198</v>
      </c>
      <c r="G503" s="231"/>
      <c r="H503" s="233" t="s">
        <v>35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0" t="s">
        <v>193</v>
      </c>
      <c r="AU503" s="240" t="s">
        <v>91</v>
      </c>
      <c r="AV503" s="13" t="s">
        <v>89</v>
      </c>
      <c r="AW503" s="13" t="s">
        <v>41</v>
      </c>
      <c r="AX503" s="13" t="s">
        <v>81</v>
      </c>
      <c r="AY503" s="240" t="s">
        <v>123</v>
      </c>
    </row>
    <row r="504" s="13" customFormat="1">
      <c r="A504" s="13"/>
      <c r="B504" s="230"/>
      <c r="C504" s="231"/>
      <c r="D504" s="232" t="s">
        <v>193</v>
      </c>
      <c r="E504" s="233" t="s">
        <v>35</v>
      </c>
      <c r="F504" s="234" t="s">
        <v>230</v>
      </c>
      <c r="G504" s="231"/>
      <c r="H504" s="233" t="s">
        <v>35</v>
      </c>
      <c r="I504" s="235"/>
      <c r="J504" s="231"/>
      <c r="K504" s="231"/>
      <c r="L504" s="236"/>
      <c r="M504" s="237"/>
      <c r="N504" s="238"/>
      <c r="O504" s="238"/>
      <c r="P504" s="238"/>
      <c r="Q504" s="238"/>
      <c r="R504" s="238"/>
      <c r="S504" s="238"/>
      <c r="T504" s="23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0" t="s">
        <v>193</v>
      </c>
      <c r="AU504" s="240" t="s">
        <v>91</v>
      </c>
      <c r="AV504" s="13" t="s">
        <v>89</v>
      </c>
      <c r="AW504" s="13" t="s">
        <v>41</v>
      </c>
      <c r="AX504" s="13" t="s">
        <v>81</v>
      </c>
      <c r="AY504" s="240" t="s">
        <v>123</v>
      </c>
    </row>
    <row r="505" s="13" customFormat="1">
      <c r="A505" s="13"/>
      <c r="B505" s="230"/>
      <c r="C505" s="231"/>
      <c r="D505" s="232" t="s">
        <v>193</v>
      </c>
      <c r="E505" s="233" t="s">
        <v>35</v>
      </c>
      <c r="F505" s="234" t="s">
        <v>198</v>
      </c>
      <c r="G505" s="231"/>
      <c r="H505" s="233" t="s">
        <v>35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0" t="s">
        <v>193</v>
      </c>
      <c r="AU505" s="240" t="s">
        <v>91</v>
      </c>
      <c r="AV505" s="13" t="s">
        <v>89</v>
      </c>
      <c r="AW505" s="13" t="s">
        <v>41</v>
      </c>
      <c r="AX505" s="13" t="s">
        <v>81</v>
      </c>
      <c r="AY505" s="240" t="s">
        <v>123</v>
      </c>
    </row>
    <row r="506" s="14" customFormat="1">
      <c r="A506" s="14"/>
      <c r="B506" s="241"/>
      <c r="C506" s="242"/>
      <c r="D506" s="232" t="s">
        <v>193</v>
      </c>
      <c r="E506" s="243" t="s">
        <v>35</v>
      </c>
      <c r="F506" s="244" t="s">
        <v>344</v>
      </c>
      <c r="G506" s="242"/>
      <c r="H506" s="245">
        <v>90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193</v>
      </c>
      <c r="AU506" s="251" t="s">
        <v>91</v>
      </c>
      <c r="AV506" s="14" t="s">
        <v>91</v>
      </c>
      <c r="AW506" s="14" t="s">
        <v>41</v>
      </c>
      <c r="AX506" s="14" t="s">
        <v>81</v>
      </c>
      <c r="AY506" s="251" t="s">
        <v>123</v>
      </c>
    </row>
    <row r="507" s="14" customFormat="1">
      <c r="A507" s="14"/>
      <c r="B507" s="241"/>
      <c r="C507" s="242"/>
      <c r="D507" s="232" t="s">
        <v>193</v>
      </c>
      <c r="E507" s="243" t="s">
        <v>35</v>
      </c>
      <c r="F507" s="244" t="s">
        <v>345</v>
      </c>
      <c r="G507" s="242"/>
      <c r="H507" s="245">
        <v>170.19999999999999</v>
      </c>
      <c r="I507" s="246"/>
      <c r="J507" s="242"/>
      <c r="K507" s="242"/>
      <c r="L507" s="247"/>
      <c r="M507" s="248"/>
      <c r="N507" s="249"/>
      <c r="O507" s="249"/>
      <c r="P507" s="249"/>
      <c r="Q507" s="249"/>
      <c r="R507" s="249"/>
      <c r="S507" s="249"/>
      <c r="T507" s="25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1" t="s">
        <v>193</v>
      </c>
      <c r="AU507" s="251" t="s">
        <v>91</v>
      </c>
      <c r="AV507" s="14" t="s">
        <v>91</v>
      </c>
      <c r="AW507" s="14" t="s">
        <v>41</v>
      </c>
      <c r="AX507" s="14" t="s">
        <v>81</v>
      </c>
      <c r="AY507" s="251" t="s">
        <v>123</v>
      </c>
    </row>
    <row r="508" s="16" customFormat="1">
      <c r="A508" s="16"/>
      <c r="B508" s="274"/>
      <c r="C508" s="275"/>
      <c r="D508" s="232" t="s">
        <v>193</v>
      </c>
      <c r="E508" s="276" t="s">
        <v>35</v>
      </c>
      <c r="F508" s="277" t="s">
        <v>469</v>
      </c>
      <c r="G508" s="275"/>
      <c r="H508" s="278">
        <v>260.19999999999999</v>
      </c>
      <c r="I508" s="279"/>
      <c r="J508" s="275"/>
      <c r="K508" s="275"/>
      <c r="L508" s="280"/>
      <c r="M508" s="281"/>
      <c r="N508" s="282"/>
      <c r="O508" s="282"/>
      <c r="P508" s="282"/>
      <c r="Q508" s="282"/>
      <c r="R508" s="282"/>
      <c r="S508" s="282"/>
      <c r="T508" s="283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84" t="s">
        <v>193</v>
      </c>
      <c r="AU508" s="284" t="s">
        <v>91</v>
      </c>
      <c r="AV508" s="16" t="s">
        <v>140</v>
      </c>
      <c r="AW508" s="16" t="s">
        <v>41</v>
      </c>
      <c r="AX508" s="16" t="s">
        <v>81</v>
      </c>
      <c r="AY508" s="284" t="s">
        <v>123</v>
      </c>
    </row>
    <row r="509" s="13" customFormat="1">
      <c r="A509" s="13"/>
      <c r="B509" s="230"/>
      <c r="C509" s="231"/>
      <c r="D509" s="232" t="s">
        <v>193</v>
      </c>
      <c r="E509" s="233" t="s">
        <v>35</v>
      </c>
      <c r="F509" s="234" t="s">
        <v>194</v>
      </c>
      <c r="G509" s="231"/>
      <c r="H509" s="233" t="s">
        <v>35</v>
      </c>
      <c r="I509" s="235"/>
      <c r="J509" s="231"/>
      <c r="K509" s="231"/>
      <c r="L509" s="236"/>
      <c r="M509" s="237"/>
      <c r="N509" s="238"/>
      <c r="O509" s="238"/>
      <c r="P509" s="238"/>
      <c r="Q509" s="238"/>
      <c r="R509" s="238"/>
      <c r="S509" s="238"/>
      <c r="T509" s="23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0" t="s">
        <v>193</v>
      </c>
      <c r="AU509" s="240" t="s">
        <v>91</v>
      </c>
      <c r="AV509" s="13" t="s">
        <v>89</v>
      </c>
      <c r="AW509" s="13" t="s">
        <v>41</v>
      </c>
      <c r="AX509" s="13" t="s">
        <v>81</v>
      </c>
      <c r="AY509" s="240" t="s">
        <v>123</v>
      </c>
    </row>
    <row r="510" s="13" customFormat="1">
      <c r="A510" s="13"/>
      <c r="B510" s="230"/>
      <c r="C510" s="231"/>
      <c r="D510" s="232" t="s">
        <v>193</v>
      </c>
      <c r="E510" s="233" t="s">
        <v>35</v>
      </c>
      <c r="F510" s="234" t="s">
        <v>195</v>
      </c>
      <c r="G510" s="231"/>
      <c r="H510" s="233" t="s">
        <v>35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0" t="s">
        <v>193</v>
      </c>
      <c r="AU510" s="240" t="s">
        <v>91</v>
      </c>
      <c r="AV510" s="13" t="s">
        <v>89</v>
      </c>
      <c r="AW510" s="13" t="s">
        <v>41</v>
      </c>
      <c r="AX510" s="13" t="s">
        <v>81</v>
      </c>
      <c r="AY510" s="240" t="s">
        <v>123</v>
      </c>
    </row>
    <row r="511" s="13" customFormat="1">
      <c r="A511" s="13"/>
      <c r="B511" s="230"/>
      <c r="C511" s="231"/>
      <c r="D511" s="232" t="s">
        <v>193</v>
      </c>
      <c r="E511" s="233" t="s">
        <v>35</v>
      </c>
      <c r="F511" s="234" t="s">
        <v>196</v>
      </c>
      <c r="G511" s="231"/>
      <c r="H511" s="233" t="s">
        <v>35</v>
      </c>
      <c r="I511" s="235"/>
      <c r="J511" s="231"/>
      <c r="K511" s="231"/>
      <c r="L511" s="236"/>
      <c r="M511" s="237"/>
      <c r="N511" s="238"/>
      <c r="O511" s="238"/>
      <c r="P511" s="238"/>
      <c r="Q511" s="238"/>
      <c r="R511" s="238"/>
      <c r="S511" s="238"/>
      <c r="T511" s="23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0" t="s">
        <v>193</v>
      </c>
      <c r="AU511" s="240" t="s">
        <v>91</v>
      </c>
      <c r="AV511" s="13" t="s">
        <v>89</v>
      </c>
      <c r="AW511" s="13" t="s">
        <v>41</v>
      </c>
      <c r="AX511" s="13" t="s">
        <v>81</v>
      </c>
      <c r="AY511" s="240" t="s">
        <v>123</v>
      </c>
    </row>
    <row r="512" s="13" customFormat="1">
      <c r="A512" s="13"/>
      <c r="B512" s="230"/>
      <c r="C512" s="231"/>
      <c r="D512" s="232" t="s">
        <v>193</v>
      </c>
      <c r="E512" s="233" t="s">
        <v>35</v>
      </c>
      <c r="F512" s="234" t="s">
        <v>197</v>
      </c>
      <c r="G512" s="231"/>
      <c r="H512" s="233" t="s">
        <v>35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0" t="s">
        <v>193</v>
      </c>
      <c r="AU512" s="240" t="s">
        <v>91</v>
      </c>
      <c r="AV512" s="13" t="s">
        <v>89</v>
      </c>
      <c r="AW512" s="13" t="s">
        <v>41</v>
      </c>
      <c r="AX512" s="13" t="s">
        <v>81</v>
      </c>
      <c r="AY512" s="240" t="s">
        <v>123</v>
      </c>
    </row>
    <row r="513" s="13" customFormat="1">
      <c r="A513" s="13"/>
      <c r="B513" s="230"/>
      <c r="C513" s="231"/>
      <c r="D513" s="232" t="s">
        <v>193</v>
      </c>
      <c r="E513" s="233" t="s">
        <v>35</v>
      </c>
      <c r="F513" s="234" t="s">
        <v>198</v>
      </c>
      <c r="G513" s="231"/>
      <c r="H513" s="233" t="s">
        <v>35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0" t="s">
        <v>193</v>
      </c>
      <c r="AU513" s="240" t="s">
        <v>91</v>
      </c>
      <c r="AV513" s="13" t="s">
        <v>89</v>
      </c>
      <c r="AW513" s="13" t="s">
        <v>41</v>
      </c>
      <c r="AX513" s="13" t="s">
        <v>81</v>
      </c>
      <c r="AY513" s="240" t="s">
        <v>123</v>
      </c>
    </row>
    <row r="514" s="13" customFormat="1">
      <c r="A514" s="13"/>
      <c r="B514" s="230"/>
      <c r="C514" s="231"/>
      <c r="D514" s="232" t="s">
        <v>193</v>
      </c>
      <c r="E514" s="233" t="s">
        <v>35</v>
      </c>
      <c r="F514" s="234" t="s">
        <v>229</v>
      </c>
      <c r="G514" s="231"/>
      <c r="H514" s="233" t="s">
        <v>35</v>
      </c>
      <c r="I514" s="235"/>
      <c r="J514" s="231"/>
      <c r="K514" s="231"/>
      <c r="L514" s="236"/>
      <c r="M514" s="237"/>
      <c r="N514" s="238"/>
      <c r="O514" s="238"/>
      <c r="P514" s="238"/>
      <c r="Q514" s="238"/>
      <c r="R514" s="238"/>
      <c r="S514" s="238"/>
      <c r="T514" s="23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0" t="s">
        <v>193</v>
      </c>
      <c r="AU514" s="240" t="s">
        <v>91</v>
      </c>
      <c r="AV514" s="13" t="s">
        <v>89</v>
      </c>
      <c r="AW514" s="13" t="s">
        <v>41</v>
      </c>
      <c r="AX514" s="13" t="s">
        <v>81</v>
      </c>
      <c r="AY514" s="240" t="s">
        <v>123</v>
      </c>
    </row>
    <row r="515" s="13" customFormat="1">
      <c r="A515" s="13"/>
      <c r="B515" s="230"/>
      <c r="C515" s="231"/>
      <c r="D515" s="232" t="s">
        <v>193</v>
      </c>
      <c r="E515" s="233" t="s">
        <v>35</v>
      </c>
      <c r="F515" s="234" t="s">
        <v>198</v>
      </c>
      <c r="G515" s="231"/>
      <c r="H515" s="233" t="s">
        <v>35</v>
      </c>
      <c r="I515" s="235"/>
      <c r="J515" s="231"/>
      <c r="K515" s="231"/>
      <c r="L515" s="236"/>
      <c r="M515" s="237"/>
      <c r="N515" s="238"/>
      <c r="O515" s="238"/>
      <c r="P515" s="238"/>
      <c r="Q515" s="238"/>
      <c r="R515" s="238"/>
      <c r="S515" s="238"/>
      <c r="T515" s="23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0" t="s">
        <v>193</v>
      </c>
      <c r="AU515" s="240" t="s">
        <v>91</v>
      </c>
      <c r="AV515" s="13" t="s">
        <v>89</v>
      </c>
      <c r="AW515" s="13" t="s">
        <v>41</v>
      </c>
      <c r="AX515" s="13" t="s">
        <v>81</v>
      </c>
      <c r="AY515" s="240" t="s">
        <v>123</v>
      </c>
    </row>
    <row r="516" s="13" customFormat="1">
      <c r="A516" s="13"/>
      <c r="B516" s="230"/>
      <c r="C516" s="231"/>
      <c r="D516" s="232" t="s">
        <v>193</v>
      </c>
      <c r="E516" s="233" t="s">
        <v>35</v>
      </c>
      <c r="F516" s="234" t="s">
        <v>230</v>
      </c>
      <c r="G516" s="231"/>
      <c r="H516" s="233" t="s">
        <v>35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0" t="s">
        <v>193</v>
      </c>
      <c r="AU516" s="240" t="s">
        <v>91</v>
      </c>
      <c r="AV516" s="13" t="s">
        <v>89</v>
      </c>
      <c r="AW516" s="13" t="s">
        <v>41</v>
      </c>
      <c r="AX516" s="13" t="s">
        <v>81</v>
      </c>
      <c r="AY516" s="240" t="s">
        <v>123</v>
      </c>
    </row>
    <row r="517" s="13" customFormat="1">
      <c r="A517" s="13"/>
      <c r="B517" s="230"/>
      <c r="C517" s="231"/>
      <c r="D517" s="232" t="s">
        <v>193</v>
      </c>
      <c r="E517" s="233" t="s">
        <v>35</v>
      </c>
      <c r="F517" s="234" t="s">
        <v>198</v>
      </c>
      <c r="G517" s="231"/>
      <c r="H517" s="233" t="s">
        <v>35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0" t="s">
        <v>193</v>
      </c>
      <c r="AU517" s="240" t="s">
        <v>91</v>
      </c>
      <c r="AV517" s="13" t="s">
        <v>89</v>
      </c>
      <c r="AW517" s="13" t="s">
        <v>41</v>
      </c>
      <c r="AX517" s="13" t="s">
        <v>81</v>
      </c>
      <c r="AY517" s="240" t="s">
        <v>123</v>
      </c>
    </row>
    <row r="518" s="13" customFormat="1">
      <c r="A518" s="13"/>
      <c r="B518" s="230"/>
      <c r="C518" s="231"/>
      <c r="D518" s="232" t="s">
        <v>193</v>
      </c>
      <c r="E518" s="233" t="s">
        <v>35</v>
      </c>
      <c r="F518" s="234" t="s">
        <v>470</v>
      </c>
      <c r="G518" s="231"/>
      <c r="H518" s="233" t="s">
        <v>35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0" t="s">
        <v>193</v>
      </c>
      <c r="AU518" s="240" t="s">
        <v>91</v>
      </c>
      <c r="AV518" s="13" t="s">
        <v>89</v>
      </c>
      <c r="AW518" s="13" t="s">
        <v>41</v>
      </c>
      <c r="AX518" s="13" t="s">
        <v>81</v>
      </c>
      <c r="AY518" s="240" t="s">
        <v>123</v>
      </c>
    </row>
    <row r="519" s="13" customFormat="1">
      <c r="A519" s="13"/>
      <c r="B519" s="230"/>
      <c r="C519" s="231"/>
      <c r="D519" s="232" t="s">
        <v>193</v>
      </c>
      <c r="E519" s="233" t="s">
        <v>35</v>
      </c>
      <c r="F519" s="234" t="s">
        <v>198</v>
      </c>
      <c r="G519" s="231"/>
      <c r="H519" s="233" t="s">
        <v>35</v>
      </c>
      <c r="I519" s="235"/>
      <c r="J519" s="231"/>
      <c r="K519" s="231"/>
      <c r="L519" s="236"/>
      <c r="M519" s="237"/>
      <c r="N519" s="238"/>
      <c r="O519" s="238"/>
      <c r="P519" s="238"/>
      <c r="Q519" s="238"/>
      <c r="R519" s="238"/>
      <c r="S519" s="238"/>
      <c r="T519" s="23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0" t="s">
        <v>193</v>
      </c>
      <c r="AU519" s="240" t="s">
        <v>91</v>
      </c>
      <c r="AV519" s="13" t="s">
        <v>89</v>
      </c>
      <c r="AW519" s="13" t="s">
        <v>41</v>
      </c>
      <c r="AX519" s="13" t="s">
        <v>81</v>
      </c>
      <c r="AY519" s="240" t="s">
        <v>123</v>
      </c>
    </row>
    <row r="520" s="13" customFormat="1">
      <c r="A520" s="13"/>
      <c r="B520" s="230"/>
      <c r="C520" s="231"/>
      <c r="D520" s="232" t="s">
        <v>193</v>
      </c>
      <c r="E520" s="233" t="s">
        <v>35</v>
      </c>
      <c r="F520" s="234" t="s">
        <v>471</v>
      </c>
      <c r="G520" s="231"/>
      <c r="H520" s="233" t="s">
        <v>35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0" t="s">
        <v>193</v>
      </c>
      <c r="AU520" s="240" t="s">
        <v>91</v>
      </c>
      <c r="AV520" s="13" t="s">
        <v>89</v>
      </c>
      <c r="AW520" s="13" t="s">
        <v>41</v>
      </c>
      <c r="AX520" s="13" t="s">
        <v>81</v>
      </c>
      <c r="AY520" s="240" t="s">
        <v>123</v>
      </c>
    </row>
    <row r="521" s="13" customFormat="1">
      <c r="A521" s="13"/>
      <c r="B521" s="230"/>
      <c r="C521" s="231"/>
      <c r="D521" s="232" t="s">
        <v>193</v>
      </c>
      <c r="E521" s="233" t="s">
        <v>35</v>
      </c>
      <c r="F521" s="234" t="s">
        <v>198</v>
      </c>
      <c r="G521" s="231"/>
      <c r="H521" s="233" t="s">
        <v>35</v>
      </c>
      <c r="I521" s="235"/>
      <c r="J521" s="231"/>
      <c r="K521" s="231"/>
      <c r="L521" s="236"/>
      <c r="M521" s="237"/>
      <c r="N521" s="238"/>
      <c r="O521" s="238"/>
      <c r="P521" s="238"/>
      <c r="Q521" s="238"/>
      <c r="R521" s="238"/>
      <c r="S521" s="238"/>
      <c r="T521" s="23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0" t="s">
        <v>193</v>
      </c>
      <c r="AU521" s="240" t="s">
        <v>91</v>
      </c>
      <c r="AV521" s="13" t="s">
        <v>89</v>
      </c>
      <c r="AW521" s="13" t="s">
        <v>41</v>
      </c>
      <c r="AX521" s="13" t="s">
        <v>81</v>
      </c>
      <c r="AY521" s="240" t="s">
        <v>123</v>
      </c>
    </row>
    <row r="522" s="13" customFormat="1">
      <c r="A522" s="13"/>
      <c r="B522" s="230"/>
      <c r="C522" s="231"/>
      <c r="D522" s="232" t="s">
        <v>193</v>
      </c>
      <c r="E522" s="233" t="s">
        <v>35</v>
      </c>
      <c r="F522" s="234" t="s">
        <v>199</v>
      </c>
      <c r="G522" s="231"/>
      <c r="H522" s="233" t="s">
        <v>35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0" t="s">
        <v>193</v>
      </c>
      <c r="AU522" s="240" t="s">
        <v>91</v>
      </c>
      <c r="AV522" s="13" t="s">
        <v>89</v>
      </c>
      <c r="AW522" s="13" t="s">
        <v>41</v>
      </c>
      <c r="AX522" s="13" t="s">
        <v>81</v>
      </c>
      <c r="AY522" s="240" t="s">
        <v>123</v>
      </c>
    </row>
    <row r="523" s="13" customFormat="1">
      <c r="A523" s="13"/>
      <c r="B523" s="230"/>
      <c r="C523" s="231"/>
      <c r="D523" s="232" t="s">
        <v>193</v>
      </c>
      <c r="E523" s="233" t="s">
        <v>35</v>
      </c>
      <c r="F523" s="234" t="s">
        <v>200</v>
      </c>
      <c r="G523" s="231"/>
      <c r="H523" s="233" t="s">
        <v>35</v>
      </c>
      <c r="I523" s="235"/>
      <c r="J523" s="231"/>
      <c r="K523" s="231"/>
      <c r="L523" s="236"/>
      <c r="M523" s="237"/>
      <c r="N523" s="238"/>
      <c r="O523" s="238"/>
      <c r="P523" s="238"/>
      <c r="Q523" s="238"/>
      <c r="R523" s="238"/>
      <c r="S523" s="238"/>
      <c r="T523" s="23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0" t="s">
        <v>193</v>
      </c>
      <c r="AU523" s="240" t="s">
        <v>91</v>
      </c>
      <c r="AV523" s="13" t="s">
        <v>89</v>
      </c>
      <c r="AW523" s="13" t="s">
        <v>41</v>
      </c>
      <c r="AX523" s="13" t="s">
        <v>81</v>
      </c>
      <c r="AY523" s="240" t="s">
        <v>123</v>
      </c>
    </row>
    <row r="524" s="13" customFormat="1">
      <c r="A524" s="13"/>
      <c r="B524" s="230"/>
      <c r="C524" s="231"/>
      <c r="D524" s="232" t="s">
        <v>193</v>
      </c>
      <c r="E524" s="233" t="s">
        <v>35</v>
      </c>
      <c r="F524" s="234" t="s">
        <v>198</v>
      </c>
      <c r="G524" s="231"/>
      <c r="H524" s="233" t="s">
        <v>35</v>
      </c>
      <c r="I524" s="235"/>
      <c r="J524" s="231"/>
      <c r="K524" s="231"/>
      <c r="L524" s="236"/>
      <c r="M524" s="237"/>
      <c r="N524" s="238"/>
      <c r="O524" s="238"/>
      <c r="P524" s="238"/>
      <c r="Q524" s="238"/>
      <c r="R524" s="238"/>
      <c r="S524" s="238"/>
      <c r="T524" s="23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0" t="s">
        <v>193</v>
      </c>
      <c r="AU524" s="240" t="s">
        <v>91</v>
      </c>
      <c r="AV524" s="13" t="s">
        <v>89</v>
      </c>
      <c r="AW524" s="13" t="s">
        <v>41</v>
      </c>
      <c r="AX524" s="13" t="s">
        <v>81</v>
      </c>
      <c r="AY524" s="240" t="s">
        <v>123</v>
      </c>
    </row>
    <row r="525" s="13" customFormat="1">
      <c r="A525" s="13"/>
      <c r="B525" s="230"/>
      <c r="C525" s="231"/>
      <c r="D525" s="232" t="s">
        <v>193</v>
      </c>
      <c r="E525" s="233" t="s">
        <v>35</v>
      </c>
      <c r="F525" s="234" t="s">
        <v>472</v>
      </c>
      <c r="G525" s="231"/>
      <c r="H525" s="233" t="s">
        <v>35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0" t="s">
        <v>193</v>
      </c>
      <c r="AU525" s="240" t="s">
        <v>91</v>
      </c>
      <c r="AV525" s="13" t="s">
        <v>89</v>
      </c>
      <c r="AW525" s="13" t="s">
        <v>41</v>
      </c>
      <c r="AX525" s="13" t="s">
        <v>81</v>
      </c>
      <c r="AY525" s="240" t="s">
        <v>123</v>
      </c>
    </row>
    <row r="526" s="14" customFormat="1">
      <c r="A526" s="14"/>
      <c r="B526" s="241"/>
      <c r="C526" s="242"/>
      <c r="D526" s="232" t="s">
        <v>193</v>
      </c>
      <c r="E526" s="243" t="s">
        <v>35</v>
      </c>
      <c r="F526" s="244" t="s">
        <v>201</v>
      </c>
      <c r="G526" s="242"/>
      <c r="H526" s="245">
        <v>152</v>
      </c>
      <c r="I526" s="246"/>
      <c r="J526" s="242"/>
      <c r="K526" s="242"/>
      <c r="L526" s="247"/>
      <c r="M526" s="248"/>
      <c r="N526" s="249"/>
      <c r="O526" s="249"/>
      <c r="P526" s="249"/>
      <c r="Q526" s="249"/>
      <c r="R526" s="249"/>
      <c r="S526" s="249"/>
      <c r="T526" s="25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1" t="s">
        <v>193</v>
      </c>
      <c r="AU526" s="251" t="s">
        <v>91</v>
      </c>
      <c r="AV526" s="14" t="s">
        <v>91</v>
      </c>
      <c r="AW526" s="14" t="s">
        <v>41</v>
      </c>
      <c r="AX526" s="14" t="s">
        <v>81</v>
      </c>
      <c r="AY526" s="251" t="s">
        <v>123</v>
      </c>
    </row>
    <row r="527" s="16" customFormat="1">
      <c r="A527" s="16"/>
      <c r="B527" s="274"/>
      <c r="C527" s="275"/>
      <c r="D527" s="232" t="s">
        <v>193</v>
      </c>
      <c r="E527" s="276" t="s">
        <v>35</v>
      </c>
      <c r="F527" s="277" t="s">
        <v>469</v>
      </c>
      <c r="G527" s="275"/>
      <c r="H527" s="278">
        <v>152</v>
      </c>
      <c r="I527" s="279"/>
      <c r="J527" s="275"/>
      <c r="K527" s="275"/>
      <c r="L527" s="280"/>
      <c r="M527" s="281"/>
      <c r="N527" s="282"/>
      <c r="O527" s="282"/>
      <c r="P527" s="282"/>
      <c r="Q527" s="282"/>
      <c r="R527" s="282"/>
      <c r="S527" s="282"/>
      <c r="T527" s="283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T527" s="284" t="s">
        <v>193</v>
      </c>
      <c r="AU527" s="284" t="s">
        <v>91</v>
      </c>
      <c r="AV527" s="16" t="s">
        <v>140</v>
      </c>
      <c r="AW527" s="16" t="s">
        <v>41</v>
      </c>
      <c r="AX527" s="16" t="s">
        <v>81</v>
      </c>
      <c r="AY527" s="284" t="s">
        <v>123</v>
      </c>
    </row>
    <row r="528" s="15" customFormat="1">
      <c r="A528" s="15"/>
      <c r="B528" s="252"/>
      <c r="C528" s="253"/>
      <c r="D528" s="232" t="s">
        <v>193</v>
      </c>
      <c r="E528" s="254" t="s">
        <v>35</v>
      </c>
      <c r="F528" s="255" t="s">
        <v>202</v>
      </c>
      <c r="G528" s="253"/>
      <c r="H528" s="256">
        <v>412.19999999999999</v>
      </c>
      <c r="I528" s="257"/>
      <c r="J528" s="253"/>
      <c r="K528" s="253"/>
      <c r="L528" s="258"/>
      <c r="M528" s="259"/>
      <c r="N528" s="260"/>
      <c r="O528" s="260"/>
      <c r="P528" s="260"/>
      <c r="Q528" s="260"/>
      <c r="R528" s="260"/>
      <c r="S528" s="260"/>
      <c r="T528" s="26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2" t="s">
        <v>193</v>
      </c>
      <c r="AU528" s="262" t="s">
        <v>91</v>
      </c>
      <c r="AV528" s="15" t="s">
        <v>147</v>
      </c>
      <c r="AW528" s="15" t="s">
        <v>41</v>
      </c>
      <c r="AX528" s="15" t="s">
        <v>89</v>
      </c>
      <c r="AY528" s="262" t="s">
        <v>123</v>
      </c>
    </row>
    <row r="529" s="2" customFormat="1" ht="24.15" customHeight="1">
      <c r="A529" s="42"/>
      <c r="B529" s="43"/>
      <c r="C529" s="263" t="s">
        <v>520</v>
      </c>
      <c r="D529" s="263" t="s">
        <v>203</v>
      </c>
      <c r="E529" s="264" t="s">
        <v>521</v>
      </c>
      <c r="F529" s="265" t="s">
        <v>522</v>
      </c>
      <c r="G529" s="266" t="s">
        <v>190</v>
      </c>
      <c r="H529" s="267">
        <v>480.41899999999998</v>
      </c>
      <c r="I529" s="268"/>
      <c r="J529" s="269">
        <f>ROUND(I529*H529,2)</f>
        <v>0</v>
      </c>
      <c r="K529" s="265" t="s">
        <v>130</v>
      </c>
      <c r="L529" s="270"/>
      <c r="M529" s="271" t="s">
        <v>35</v>
      </c>
      <c r="N529" s="272" t="s">
        <v>52</v>
      </c>
      <c r="O529" s="88"/>
      <c r="P529" s="217">
        <f>O529*H529</f>
        <v>0</v>
      </c>
      <c r="Q529" s="217">
        <v>0.0064000000000000003</v>
      </c>
      <c r="R529" s="217">
        <f>Q529*H529</f>
        <v>3.0746815999999999</v>
      </c>
      <c r="S529" s="217">
        <v>0</v>
      </c>
      <c r="T529" s="218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19" t="s">
        <v>429</v>
      </c>
      <c r="AT529" s="219" t="s">
        <v>203</v>
      </c>
      <c r="AU529" s="219" t="s">
        <v>91</v>
      </c>
      <c r="AY529" s="20" t="s">
        <v>123</v>
      </c>
      <c r="BE529" s="220">
        <f>IF(N529="základní",J529,0)</f>
        <v>0</v>
      </c>
      <c r="BF529" s="220">
        <f>IF(N529="snížená",J529,0)</f>
        <v>0</v>
      </c>
      <c r="BG529" s="220">
        <f>IF(N529="zákl. přenesená",J529,0)</f>
        <v>0</v>
      </c>
      <c r="BH529" s="220">
        <f>IF(N529="sníž. přenesená",J529,0)</f>
        <v>0</v>
      </c>
      <c r="BI529" s="220">
        <f>IF(N529="nulová",J529,0)</f>
        <v>0</v>
      </c>
      <c r="BJ529" s="20" t="s">
        <v>89</v>
      </c>
      <c r="BK529" s="220">
        <f>ROUND(I529*H529,2)</f>
        <v>0</v>
      </c>
      <c r="BL529" s="20" t="s">
        <v>311</v>
      </c>
      <c r="BM529" s="219" t="s">
        <v>523</v>
      </c>
    </row>
    <row r="530" s="14" customFormat="1">
      <c r="A530" s="14"/>
      <c r="B530" s="241"/>
      <c r="C530" s="242"/>
      <c r="D530" s="232" t="s">
        <v>193</v>
      </c>
      <c r="E530" s="242"/>
      <c r="F530" s="244" t="s">
        <v>477</v>
      </c>
      <c r="G530" s="242"/>
      <c r="H530" s="245">
        <v>480.41899999999998</v>
      </c>
      <c r="I530" s="246"/>
      <c r="J530" s="242"/>
      <c r="K530" s="242"/>
      <c r="L530" s="247"/>
      <c r="M530" s="248"/>
      <c r="N530" s="249"/>
      <c r="O530" s="249"/>
      <c r="P530" s="249"/>
      <c r="Q530" s="249"/>
      <c r="R530" s="249"/>
      <c r="S530" s="249"/>
      <c r="T530" s="25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1" t="s">
        <v>193</v>
      </c>
      <c r="AU530" s="251" t="s">
        <v>91</v>
      </c>
      <c r="AV530" s="14" t="s">
        <v>91</v>
      </c>
      <c r="AW530" s="14" t="s">
        <v>4</v>
      </c>
      <c r="AX530" s="14" t="s">
        <v>89</v>
      </c>
      <c r="AY530" s="251" t="s">
        <v>123</v>
      </c>
    </row>
    <row r="531" s="2" customFormat="1" ht="33" customHeight="1">
      <c r="A531" s="42"/>
      <c r="B531" s="43"/>
      <c r="C531" s="208" t="s">
        <v>524</v>
      </c>
      <c r="D531" s="208" t="s">
        <v>126</v>
      </c>
      <c r="E531" s="209" t="s">
        <v>525</v>
      </c>
      <c r="F531" s="210" t="s">
        <v>526</v>
      </c>
      <c r="G531" s="211" t="s">
        <v>262</v>
      </c>
      <c r="H531" s="212">
        <v>3</v>
      </c>
      <c r="I531" s="213"/>
      <c r="J531" s="214">
        <f>ROUND(I531*H531,2)</f>
        <v>0</v>
      </c>
      <c r="K531" s="210" t="s">
        <v>130</v>
      </c>
      <c r="L531" s="48"/>
      <c r="M531" s="215" t="s">
        <v>35</v>
      </c>
      <c r="N531" s="216" t="s">
        <v>52</v>
      </c>
      <c r="O531" s="88"/>
      <c r="P531" s="217">
        <f>O531*H531</f>
        <v>0</v>
      </c>
      <c r="Q531" s="217">
        <v>0.00108</v>
      </c>
      <c r="R531" s="217">
        <f>Q531*H531</f>
        <v>0.0032399999999999998</v>
      </c>
      <c r="S531" s="217">
        <v>0</v>
      </c>
      <c r="T531" s="218">
        <f>S531*H531</f>
        <v>0</v>
      </c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R531" s="219" t="s">
        <v>311</v>
      </c>
      <c r="AT531" s="219" t="s">
        <v>126</v>
      </c>
      <c r="AU531" s="219" t="s">
        <v>91</v>
      </c>
      <c r="AY531" s="20" t="s">
        <v>123</v>
      </c>
      <c r="BE531" s="220">
        <f>IF(N531="základní",J531,0)</f>
        <v>0</v>
      </c>
      <c r="BF531" s="220">
        <f>IF(N531="snížená",J531,0)</f>
        <v>0</v>
      </c>
      <c r="BG531" s="220">
        <f>IF(N531="zákl. přenesená",J531,0)</f>
        <v>0</v>
      </c>
      <c r="BH531" s="220">
        <f>IF(N531="sníž. přenesená",J531,0)</f>
        <v>0</v>
      </c>
      <c r="BI531" s="220">
        <f>IF(N531="nulová",J531,0)</f>
        <v>0</v>
      </c>
      <c r="BJ531" s="20" t="s">
        <v>89</v>
      </c>
      <c r="BK531" s="220">
        <f>ROUND(I531*H531,2)</f>
        <v>0</v>
      </c>
      <c r="BL531" s="20" t="s">
        <v>311</v>
      </c>
      <c r="BM531" s="219" t="s">
        <v>527</v>
      </c>
    </row>
    <row r="532" s="2" customFormat="1">
      <c r="A532" s="42"/>
      <c r="B532" s="43"/>
      <c r="C532" s="44"/>
      <c r="D532" s="221" t="s">
        <v>133</v>
      </c>
      <c r="E532" s="44"/>
      <c r="F532" s="222" t="s">
        <v>528</v>
      </c>
      <c r="G532" s="44"/>
      <c r="H532" s="44"/>
      <c r="I532" s="223"/>
      <c r="J532" s="44"/>
      <c r="K532" s="44"/>
      <c r="L532" s="48"/>
      <c r="M532" s="224"/>
      <c r="N532" s="225"/>
      <c r="O532" s="88"/>
      <c r="P532" s="88"/>
      <c r="Q532" s="88"/>
      <c r="R532" s="88"/>
      <c r="S532" s="88"/>
      <c r="T532" s="89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T532" s="20" t="s">
        <v>133</v>
      </c>
      <c r="AU532" s="20" t="s">
        <v>91</v>
      </c>
    </row>
    <row r="533" s="13" customFormat="1">
      <c r="A533" s="13"/>
      <c r="B533" s="230"/>
      <c r="C533" s="231"/>
      <c r="D533" s="232" t="s">
        <v>193</v>
      </c>
      <c r="E533" s="233" t="s">
        <v>35</v>
      </c>
      <c r="F533" s="234" t="s">
        <v>529</v>
      </c>
      <c r="G533" s="231"/>
      <c r="H533" s="233" t="s">
        <v>35</v>
      </c>
      <c r="I533" s="235"/>
      <c r="J533" s="231"/>
      <c r="K533" s="231"/>
      <c r="L533" s="236"/>
      <c r="M533" s="237"/>
      <c r="N533" s="238"/>
      <c r="O533" s="238"/>
      <c r="P533" s="238"/>
      <c r="Q533" s="238"/>
      <c r="R533" s="238"/>
      <c r="S533" s="238"/>
      <c r="T533" s="23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0" t="s">
        <v>193</v>
      </c>
      <c r="AU533" s="240" t="s">
        <v>91</v>
      </c>
      <c r="AV533" s="13" t="s">
        <v>89</v>
      </c>
      <c r="AW533" s="13" t="s">
        <v>41</v>
      </c>
      <c r="AX533" s="13" t="s">
        <v>81</v>
      </c>
      <c r="AY533" s="240" t="s">
        <v>123</v>
      </c>
    </row>
    <row r="534" s="14" customFormat="1">
      <c r="A534" s="14"/>
      <c r="B534" s="241"/>
      <c r="C534" s="242"/>
      <c r="D534" s="232" t="s">
        <v>193</v>
      </c>
      <c r="E534" s="243" t="s">
        <v>35</v>
      </c>
      <c r="F534" s="244" t="s">
        <v>140</v>
      </c>
      <c r="G534" s="242"/>
      <c r="H534" s="245">
        <v>3</v>
      </c>
      <c r="I534" s="246"/>
      <c r="J534" s="242"/>
      <c r="K534" s="242"/>
      <c r="L534" s="247"/>
      <c r="M534" s="248"/>
      <c r="N534" s="249"/>
      <c r="O534" s="249"/>
      <c r="P534" s="249"/>
      <c r="Q534" s="249"/>
      <c r="R534" s="249"/>
      <c r="S534" s="249"/>
      <c r="T534" s="25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1" t="s">
        <v>193</v>
      </c>
      <c r="AU534" s="251" t="s">
        <v>91</v>
      </c>
      <c r="AV534" s="14" t="s">
        <v>91</v>
      </c>
      <c r="AW534" s="14" t="s">
        <v>41</v>
      </c>
      <c r="AX534" s="14" t="s">
        <v>89</v>
      </c>
      <c r="AY534" s="251" t="s">
        <v>123</v>
      </c>
    </row>
    <row r="535" s="2" customFormat="1" ht="16.5" customHeight="1">
      <c r="A535" s="42"/>
      <c r="B535" s="43"/>
      <c r="C535" s="263" t="s">
        <v>530</v>
      </c>
      <c r="D535" s="263" t="s">
        <v>203</v>
      </c>
      <c r="E535" s="264" t="s">
        <v>531</v>
      </c>
      <c r="F535" s="265" t="s">
        <v>532</v>
      </c>
      <c r="G535" s="266" t="s">
        <v>262</v>
      </c>
      <c r="H535" s="267">
        <v>3</v>
      </c>
      <c r="I535" s="268"/>
      <c r="J535" s="269">
        <f>ROUND(I535*H535,2)</f>
        <v>0</v>
      </c>
      <c r="K535" s="265" t="s">
        <v>130</v>
      </c>
      <c r="L535" s="270"/>
      <c r="M535" s="271" t="s">
        <v>35</v>
      </c>
      <c r="N535" s="272" t="s">
        <v>52</v>
      </c>
      <c r="O535" s="88"/>
      <c r="P535" s="217">
        <f>O535*H535</f>
        <v>0</v>
      </c>
      <c r="Q535" s="217">
        <v>0.0030000000000000001</v>
      </c>
      <c r="R535" s="217">
        <f>Q535*H535</f>
        <v>0.0090000000000000011</v>
      </c>
      <c r="S535" s="217">
        <v>0</v>
      </c>
      <c r="T535" s="218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19" t="s">
        <v>429</v>
      </c>
      <c r="AT535" s="219" t="s">
        <v>203</v>
      </c>
      <c r="AU535" s="219" t="s">
        <v>91</v>
      </c>
      <c r="AY535" s="20" t="s">
        <v>123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20" t="s">
        <v>89</v>
      </c>
      <c r="BK535" s="220">
        <f>ROUND(I535*H535,2)</f>
        <v>0</v>
      </c>
      <c r="BL535" s="20" t="s">
        <v>311</v>
      </c>
      <c r="BM535" s="219" t="s">
        <v>533</v>
      </c>
    </row>
    <row r="536" s="2" customFormat="1" ht="21.75" customHeight="1">
      <c r="A536" s="42"/>
      <c r="B536" s="43"/>
      <c r="C536" s="208" t="s">
        <v>534</v>
      </c>
      <c r="D536" s="208" t="s">
        <v>126</v>
      </c>
      <c r="E536" s="209" t="s">
        <v>535</v>
      </c>
      <c r="F536" s="210" t="s">
        <v>536</v>
      </c>
      <c r="G536" s="211" t="s">
        <v>331</v>
      </c>
      <c r="H536" s="212">
        <v>67.5</v>
      </c>
      <c r="I536" s="213"/>
      <c r="J536" s="214">
        <f>ROUND(I536*H536,2)</f>
        <v>0</v>
      </c>
      <c r="K536" s="210" t="s">
        <v>130</v>
      </c>
      <c r="L536" s="48"/>
      <c r="M536" s="215" t="s">
        <v>35</v>
      </c>
      <c r="N536" s="216" t="s">
        <v>52</v>
      </c>
      <c r="O536" s="88"/>
      <c r="P536" s="217">
        <f>O536*H536</f>
        <v>0</v>
      </c>
      <c r="Q536" s="217">
        <v>0.00172</v>
      </c>
      <c r="R536" s="217">
        <f>Q536*H536</f>
        <v>0.1161</v>
      </c>
      <c r="S536" s="217">
        <v>0</v>
      </c>
      <c r="T536" s="218">
        <f>S536*H536</f>
        <v>0</v>
      </c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R536" s="219" t="s">
        <v>311</v>
      </c>
      <c r="AT536" s="219" t="s">
        <v>126</v>
      </c>
      <c r="AU536" s="219" t="s">
        <v>91</v>
      </c>
      <c r="AY536" s="20" t="s">
        <v>123</v>
      </c>
      <c r="BE536" s="220">
        <f>IF(N536="základní",J536,0)</f>
        <v>0</v>
      </c>
      <c r="BF536" s="220">
        <f>IF(N536="snížená",J536,0)</f>
        <v>0</v>
      </c>
      <c r="BG536" s="220">
        <f>IF(N536="zákl. přenesená",J536,0)</f>
        <v>0</v>
      </c>
      <c r="BH536" s="220">
        <f>IF(N536="sníž. přenesená",J536,0)</f>
        <v>0</v>
      </c>
      <c r="BI536" s="220">
        <f>IF(N536="nulová",J536,0)</f>
        <v>0</v>
      </c>
      <c r="BJ536" s="20" t="s">
        <v>89</v>
      </c>
      <c r="BK536" s="220">
        <f>ROUND(I536*H536,2)</f>
        <v>0</v>
      </c>
      <c r="BL536" s="20" t="s">
        <v>311</v>
      </c>
      <c r="BM536" s="219" t="s">
        <v>537</v>
      </c>
    </row>
    <row r="537" s="2" customFormat="1">
      <c r="A537" s="42"/>
      <c r="B537" s="43"/>
      <c r="C537" s="44"/>
      <c r="D537" s="221" t="s">
        <v>133</v>
      </c>
      <c r="E537" s="44"/>
      <c r="F537" s="222" t="s">
        <v>538</v>
      </c>
      <c r="G537" s="44"/>
      <c r="H537" s="44"/>
      <c r="I537" s="223"/>
      <c r="J537" s="44"/>
      <c r="K537" s="44"/>
      <c r="L537" s="48"/>
      <c r="M537" s="224"/>
      <c r="N537" s="225"/>
      <c r="O537" s="88"/>
      <c r="P537" s="88"/>
      <c r="Q537" s="88"/>
      <c r="R537" s="88"/>
      <c r="S537" s="88"/>
      <c r="T537" s="89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T537" s="20" t="s">
        <v>133</v>
      </c>
      <c r="AU537" s="20" t="s">
        <v>91</v>
      </c>
    </row>
    <row r="538" s="13" customFormat="1">
      <c r="A538" s="13"/>
      <c r="B538" s="230"/>
      <c r="C538" s="231"/>
      <c r="D538" s="232" t="s">
        <v>193</v>
      </c>
      <c r="E538" s="233" t="s">
        <v>35</v>
      </c>
      <c r="F538" s="234" t="s">
        <v>539</v>
      </c>
      <c r="G538" s="231"/>
      <c r="H538" s="233" t="s">
        <v>35</v>
      </c>
      <c r="I538" s="235"/>
      <c r="J538" s="231"/>
      <c r="K538" s="231"/>
      <c r="L538" s="236"/>
      <c r="M538" s="237"/>
      <c r="N538" s="238"/>
      <c r="O538" s="238"/>
      <c r="P538" s="238"/>
      <c r="Q538" s="238"/>
      <c r="R538" s="238"/>
      <c r="S538" s="238"/>
      <c r="T538" s="23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0" t="s">
        <v>193</v>
      </c>
      <c r="AU538" s="240" t="s">
        <v>91</v>
      </c>
      <c r="AV538" s="13" t="s">
        <v>89</v>
      </c>
      <c r="AW538" s="13" t="s">
        <v>41</v>
      </c>
      <c r="AX538" s="13" t="s">
        <v>81</v>
      </c>
      <c r="AY538" s="240" t="s">
        <v>123</v>
      </c>
    </row>
    <row r="539" s="13" customFormat="1">
      <c r="A539" s="13"/>
      <c r="B539" s="230"/>
      <c r="C539" s="231"/>
      <c r="D539" s="232" t="s">
        <v>193</v>
      </c>
      <c r="E539" s="233" t="s">
        <v>35</v>
      </c>
      <c r="F539" s="234" t="s">
        <v>540</v>
      </c>
      <c r="G539" s="231"/>
      <c r="H539" s="233" t="s">
        <v>35</v>
      </c>
      <c r="I539" s="235"/>
      <c r="J539" s="231"/>
      <c r="K539" s="231"/>
      <c r="L539" s="236"/>
      <c r="M539" s="237"/>
      <c r="N539" s="238"/>
      <c r="O539" s="238"/>
      <c r="P539" s="238"/>
      <c r="Q539" s="238"/>
      <c r="R539" s="238"/>
      <c r="S539" s="238"/>
      <c r="T539" s="23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0" t="s">
        <v>193</v>
      </c>
      <c r="AU539" s="240" t="s">
        <v>91</v>
      </c>
      <c r="AV539" s="13" t="s">
        <v>89</v>
      </c>
      <c r="AW539" s="13" t="s">
        <v>41</v>
      </c>
      <c r="AX539" s="13" t="s">
        <v>81</v>
      </c>
      <c r="AY539" s="240" t="s">
        <v>123</v>
      </c>
    </row>
    <row r="540" s="14" customFormat="1">
      <c r="A540" s="14"/>
      <c r="B540" s="241"/>
      <c r="C540" s="242"/>
      <c r="D540" s="232" t="s">
        <v>193</v>
      </c>
      <c r="E540" s="243" t="s">
        <v>35</v>
      </c>
      <c r="F540" s="244" t="s">
        <v>541</v>
      </c>
      <c r="G540" s="242"/>
      <c r="H540" s="245">
        <v>67.5</v>
      </c>
      <c r="I540" s="246"/>
      <c r="J540" s="242"/>
      <c r="K540" s="242"/>
      <c r="L540" s="247"/>
      <c r="M540" s="248"/>
      <c r="N540" s="249"/>
      <c r="O540" s="249"/>
      <c r="P540" s="249"/>
      <c r="Q540" s="249"/>
      <c r="R540" s="249"/>
      <c r="S540" s="249"/>
      <c r="T540" s="25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1" t="s">
        <v>193</v>
      </c>
      <c r="AU540" s="251" t="s">
        <v>91</v>
      </c>
      <c r="AV540" s="14" t="s">
        <v>91</v>
      </c>
      <c r="AW540" s="14" t="s">
        <v>41</v>
      </c>
      <c r="AX540" s="14" t="s">
        <v>89</v>
      </c>
      <c r="AY540" s="251" t="s">
        <v>123</v>
      </c>
    </row>
    <row r="541" s="2" customFormat="1" ht="21.75" customHeight="1">
      <c r="A541" s="42"/>
      <c r="B541" s="43"/>
      <c r="C541" s="208" t="s">
        <v>542</v>
      </c>
      <c r="D541" s="208" t="s">
        <v>126</v>
      </c>
      <c r="E541" s="209" t="s">
        <v>543</v>
      </c>
      <c r="F541" s="210" t="s">
        <v>544</v>
      </c>
      <c r="G541" s="211" t="s">
        <v>331</v>
      </c>
      <c r="H541" s="212">
        <v>98</v>
      </c>
      <c r="I541" s="213"/>
      <c r="J541" s="214">
        <f>ROUND(I541*H541,2)</f>
        <v>0</v>
      </c>
      <c r="K541" s="210" t="s">
        <v>130</v>
      </c>
      <c r="L541" s="48"/>
      <c r="M541" s="215" t="s">
        <v>35</v>
      </c>
      <c r="N541" s="216" t="s">
        <v>52</v>
      </c>
      <c r="O541" s="88"/>
      <c r="P541" s="217">
        <f>O541*H541</f>
        <v>0</v>
      </c>
      <c r="Q541" s="217">
        <v>0.00165</v>
      </c>
      <c r="R541" s="217">
        <f>Q541*H541</f>
        <v>0.16170000000000001</v>
      </c>
      <c r="S541" s="217">
        <v>0</v>
      </c>
      <c r="T541" s="218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19" t="s">
        <v>311</v>
      </c>
      <c r="AT541" s="219" t="s">
        <v>126</v>
      </c>
      <c r="AU541" s="219" t="s">
        <v>91</v>
      </c>
      <c r="AY541" s="20" t="s">
        <v>123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20" t="s">
        <v>89</v>
      </c>
      <c r="BK541" s="220">
        <f>ROUND(I541*H541,2)</f>
        <v>0</v>
      </c>
      <c r="BL541" s="20" t="s">
        <v>311</v>
      </c>
      <c r="BM541" s="219" t="s">
        <v>545</v>
      </c>
    </row>
    <row r="542" s="2" customFormat="1">
      <c r="A542" s="42"/>
      <c r="B542" s="43"/>
      <c r="C542" s="44"/>
      <c r="D542" s="221" t="s">
        <v>133</v>
      </c>
      <c r="E542" s="44"/>
      <c r="F542" s="222" t="s">
        <v>546</v>
      </c>
      <c r="G542" s="44"/>
      <c r="H542" s="44"/>
      <c r="I542" s="223"/>
      <c r="J542" s="44"/>
      <c r="K542" s="44"/>
      <c r="L542" s="48"/>
      <c r="M542" s="224"/>
      <c r="N542" s="225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133</v>
      </c>
      <c r="AU542" s="20" t="s">
        <v>91</v>
      </c>
    </row>
    <row r="543" s="13" customFormat="1">
      <c r="A543" s="13"/>
      <c r="B543" s="230"/>
      <c r="C543" s="231"/>
      <c r="D543" s="232" t="s">
        <v>193</v>
      </c>
      <c r="E543" s="233" t="s">
        <v>35</v>
      </c>
      <c r="F543" s="234" t="s">
        <v>547</v>
      </c>
      <c r="G543" s="231"/>
      <c r="H543" s="233" t="s">
        <v>35</v>
      </c>
      <c r="I543" s="235"/>
      <c r="J543" s="231"/>
      <c r="K543" s="231"/>
      <c r="L543" s="236"/>
      <c r="M543" s="237"/>
      <c r="N543" s="238"/>
      <c r="O543" s="238"/>
      <c r="P543" s="238"/>
      <c r="Q543" s="238"/>
      <c r="R543" s="238"/>
      <c r="S543" s="238"/>
      <c r="T543" s="23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0" t="s">
        <v>193</v>
      </c>
      <c r="AU543" s="240" t="s">
        <v>91</v>
      </c>
      <c r="AV543" s="13" t="s">
        <v>89</v>
      </c>
      <c r="AW543" s="13" t="s">
        <v>41</v>
      </c>
      <c r="AX543" s="13" t="s">
        <v>81</v>
      </c>
      <c r="AY543" s="240" t="s">
        <v>123</v>
      </c>
    </row>
    <row r="544" s="13" customFormat="1">
      <c r="A544" s="13"/>
      <c r="B544" s="230"/>
      <c r="C544" s="231"/>
      <c r="D544" s="232" t="s">
        <v>193</v>
      </c>
      <c r="E544" s="233" t="s">
        <v>35</v>
      </c>
      <c r="F544" s="234" t="s">
        <v>540</v>
      </c>
      <c r="G544" s="231"/>
      <c r="H544" s="233" t="s">
        <v>35</v>
      </c>
      <c r="I544" s="235"/>
      <c r="J544" s="231"/>
      <c r="K544" s="231"/>
      <c r="L544" s="236"/>
      <c r="M544" s="237"/>
      <c r="N544" s="238"/>
      <c r="O544" s="238"/>
      <c r="P544" s="238"/>
      <c r="Q544" s="238"/>
      <c r="R544" s="238"/>
      <c r="S544" s="238"/>
      <c r="T544" s="23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0" t="s">
        <v>193</v>
      </c>
      <c r="AU544" s="240" t="s">
        <v>91</v>
      </c>
      <c r="AV544" s="13" t="s">
        <v>89</v>
      </c>
      <c r="AW544" s="13" t="s">
        <v>41</v>
      </c>
      <c r="AX544" s="13" t="s">
        <v>81</v>
      </c>
      <c r="AY544" s="240" t="s">
        <v>123</v>
      </c>
    </row>
    <row r="545" s="14" customFormat="1">
      <c r="A545" s="14"/>
      <c r="B545" s="241"/>
      <c r="C545" s="242"/>
      <c r="D545" s="232" t="s">
        <v>193</v>
      </c>
      <c r="E545" s="243" t="s">
        <v>35</v>
      </c>
      <c r="F545" s="244" t="s">
        <v>336</v>
      </c>
      <c r="G545" s="242"/>
      <c r="H545" s="245">
        <v>98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1" t="s">
        <v>193</v>
      </c>
      <c r="AU545" s="251" t="s">
        <v>91</v>
      </c>
      <c r="AV545" s="14" t="s">
        <v>91</v>
      </c>
      <c r="AW545" s="14" t="s">
        <v>41</v>
      </c>
      <c r="AX545" s="14" t="s">
        <v>89</v>
      </c>
      <c r="AY545" s="251" t="s">
        <v>123</v>
      </c>
    </row>
    <row r="546" s="2" customFormat="1" ht="24.15" customHeight="1">
      <c r="A546" s="42"/>
      <c r="B546" s="43"/>
      <c r="C546" s="208" t="s">
        <v>548</v>
      </c>
      <c r="D546" s="208" t="s">
        <v>126</v>
      </c>
      <c r="E546" s="209" t="s">
        <v>549</v>
      </c>
      <c r="F546" s="210" t="s">
        <v>550</v>
      </c>
      <c r="G546" s="211" t="s">
        <v>331</v>
      </c>
      <c r="H546" s="212">
        <v>208</v>
      </c>
      <c r="I546" s="213"/>
      <c r="J546" s="214">
        <f>ROUND(I546*H546,2)</f>
        <v>0</v>
      </c>
      <c r="K546" s="210" t="s">
        <v>130</v>
      </c>
      <c r="L546" s="48"/>
      <c r="M546" s="215" t="s">
        <v>35</v>
      </c>
      <c r="N546" s="216" t="s">
        <v>52</v>
      </c>
      <c r="O546" s="88"/>
      <c r="P546" s="217">
        <f>O546*H546</f>
        <v>0</v>
      </c>
      <c r="Q546" s="217">
        <v>0.00098999999999999999</v>
      </c>
      <c r="R546" s="217">
        <f>Q546*H546</f>
        <v>0.20591999999999999</v>
      </c>
      <c r="S546" s="217">
        <v>0</v>
      </c>
      <c r="T546" s="218">
        <f>S546*H546</f>
        <v>0</v>
      </c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R546" s="219" t="s">
        <v>311</v>
      </c>
      <c r="AT546" s="219" t="s">
        <v>126</v>
      </c>
      <c r="AU546" s="219" t="s">
        <v>91</v>
      </c>
      <c r="AY546" s="20" t="s">
        <v>123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20" t="s">
        <v>89</v>
      </c>
      <c r="BK546" s="220">
        <f>ROUND(I546*H546,2)</f>
        <v>0</v>
      </c>
      <c r="BL546" s="20" t="s">
        <v>311</v>
      </c>
      <c r="BM546" s="219" t="s">
        <v>551</v>
      </c>
    </row>
    <row r="547" s="2" customFormat="1">
      <c r="A547" s="42"/>
      <c r="B547" s="43"/>
      <c r="C547" s="44"/>
      <c r="D547" s="221" t="s">
        <v>133</v>
      </c>
      <c r="E547" s="44"/>
      <c r="F547" s="222" t="s">
        <v>552</v>
      </c>
      <c r="G547" s="44"/>
      <c r="H547" s="44"/>
      <c r="I547" s="223"/>
      <c r="J547" s="44"/>
      <c r="K547" s="44"/>
      <c r="L547" s="48"/>
      <c r="M547" s="224"/>
      <c r="N547" s="225"/>
      <c r="O547" s="88"/>
      <c r="P547" s="88"/>
      <c r="Q547" s="88"/>
      <c r="R547" s="88"/>
      <c r="S547" s="88"/>
      <c r="T547" s="89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T547" s="20" t="s">
        <v>133</v>
      </c>
      <c r="AU547" s="20" t="s">
        <v>91</v>
      </c>
    </row>
    <row r="548" s="13" customFormat="1">
      <c r="A548" s="13"/>
      <c r="B548" s="230"/>
      <c r="C548" s="231"/>
      <c r="D548" s="232" t="s">
        <v>193</v>
      </c>
      <c r="E548" s="233" t="s">
        <v>35</v>
      </c>
      <c r="F548" s="234" t="s">
        <v>553</v>
      </c>
      <c r="G548" s="231"/>
      <c r="H548" s="233" t="s">
        <v>35</v>
      </c>
      <c r="I548" s="235"/>
      <c r="J548" s="231"/>
      <c r="K548" s="231"/>
      <c r="L548" s="236"/>
      <c r="M548" s="237"/>
      <c r="N548" s="238"/>
      <c r="O548" s="238"/>
      <c r="P548" s="238"/>
      <c r="Q548" s="238"/>
      <c r="R548" s="238"/>
      <c r="S548" s="238"/>
      <c r="T548" s="23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0" t="s">
        <v>193</v>
      </c>
      <c r="AU548" s="240" t="s">
        <v>91</v>
      </c>
      <c r="AV548" s="13" t="s">
        <v>89</v>
      </c>
      <c r="AW548" s="13" t="s">
        <v>41</v>
      </c>
      <c r="AX548" s="13" t="s">
        <v>81</v>
      </c>
      <c r="AY548" s="240" t="s">
        <v>123</v>
      </c>
    </row>
    <row r="549" s="14" customFormat="1">
      <c r="A549" s="14"/>
      <c r="B549" s="241"/>
      <c r="C549" s="242"/>
      <c r="D549" s="232" t="s">
        <v>193</v>
      </c>
      <c r="E549" s="243" t="s">
        <v>35</v>
      </c>
      <c r="F549" s="244" t="s">
        <v>554</v>
      </c>
      <c r="G549" s="242"/>
      <c r="H549" s="245">
        <v>208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1" t="s">
        <v>193</v>
      </c>
      <c r="AU549" s="251" t="s">
        <v>91</v>
      </c>
      <c r="AV549" s="14" t="s">
        <v>91</v>
      </c>
      <c r="AW549" s="14" t="s">
        <v>41</v>
      </c>
      <c r="AX549" s="14" t="s">
        <v>89</v>
      </c>
      <c r="AY549" s="251" t="s">
        <v>123</v>
      </c>
    </row>
    <row r="550" s="2" customFormat="1" ht="24.15" customHeight="1">
      <c r="A550" s="42"/>
      <c r="B550" s="43"/>
      <c r="C550" s="208" t="s">
        <v>555</v>
      </c>
      <c r="D550" s="208" t="s">
        <v>126</v>
      </c>
      <c r="E550" s="209" t="s">
        <v>556</v>
      </c>
      <c r="F550" s="210" t="s">
        <v>557</v>
      </c>
      <c r="G550" s="211" t="s">
        <v>190</v>
      </c>
      <c r="H550" s="212">
        <v>75.5</v>
      </c>
      <c r="I550" s="213"/>
      <c r="J550" s="214">
        <f>ROUND(I550*H550,2)</f>
        <v>0</v>
      </c>
      <c r="K550" s="210" t="s">
        <v>130</v>
      </c>
      <c r="L550" s="48"/>
      <c r="M550" s="215" t="s">
        <v>35</v>
      </c>
      <c r="N550" s="216" t="s">
        <v>52</v>
      </c>
      <c r="O550" s="88"/>
      <c r="P550" s="217">
        <f>O550*H550</f>
        <v>0</v>
      </c>
      <c r="Q550" s="217">
        <v>3.0000000000000001E-05</v>
      </c>
      <c r="R550" s="217">
        <f>Q550*H550</f>
        <v>0.0022650000000000001</v>
      </c>
      <c r="S550" s="217">
        <v>0</v>
      </c>
      <c r="T550" s="218">
        <f>S550*H550</f>
        <v>0</v>
      </c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R550" s="219" t="s">
        <v>311</v>
      </c>
      <c r="AT550" s="219" t="s">
        <v>126</v>
      </c>
      <c r="AU550" s="219" t="s">
        <v>91</v>
      </c>
      <c r="AY550" s="20" t="s">
        <v>123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20" t="s">
        <v>89</v>
      </c>
      <c r="BK550" s="220">
        <f>ROUND(I550*H550,2)</f>
        <v>0</v>
      </c>
      <c r="BL550" s="20" t="s">
        <v>311</v>
      </c>
      <c r="BM550" s="219" t="s">
        <v>558</v>
      </c>
    </row>
    <row r="551" s="2" customFormat="1">
      <c r="A551" s="42"/>
      <c r="B551" s="43"/>
      <c r="C551" s="44"/>
      <c r="D551" s="221" t="s">
        <v>133</v>
      </c>
      <c r="E551" s="44"/>
      <c r="F551" s="222" t="s">
        <v>559</v>
      </c>
      <c r="G551" s="44"/>
      <c r="H551" s="44"/>
      <c r="I551" s="223"/>
      <c r="J551" s="44"/>
      <c r="K551" s="44"/>
      <c r="L551" s="48"/>
      <c r="M551" s="224"/>
      <c r="N551" s="225"/>
      <c r="O551" s="88"/>
      <c r="P551" s="88"/>
      <c r="Q551" s="88"/>
      <c r="R551" s="88"/>
      <c r="S551" s="88"/>
      <c r="T551" s="89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T551" s="20" t="s">
        <v>133</v>
      </c>
      <c r="AU551" s="20" t="s">
        <v>91</v>
      </c>
    </row>
    <row r="552" s="13" customFormat="1">
      <c r="A552" s="13"/>
      <c r="B552" s="230"/>
      <c r="C552" s="231"/>
      <c r="D552" s="232" t="s">
        <v>193</v>
      </c>
      <c r="E552" s="233" t="s">
        <v>35</v>
      </c>
      <c r="F552" s="234" t="s">
        <v>228</v>
      </c>
      <c r="G552" s="231"/>
      <c r="H552" s="233" t="s">
        <v>35</v>
      </c>
      <c r="I552" s="235"/>
      <c r="J552" s="231"/>
      <c r="K552" s="231"/>
      <c r="L552" s="236"/>
      <c r="M552" s="237"/>
      <c r="N552" s="238"/>
      <c r="O552" s="238"/>
      <c r="P552" s="238"/>
      <c r="Q552" s="238"/>
      <c r="R552" s="238"/>
      <c r="S552" s="238"/>
      <c r="T552" s="23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0" t="s">
        <v>193</v>
      </c>
      <c r="AU552" s="240" t="s">
        <v>91</v>
      </c>
      <c r="AV552" s="13" t="s">
        <v>89</v>
      </c>
      <c r="AW552" s="13" t="s">
        <v>41</v>
      </c>
      <c r="AX552" s="13" t="s">
        <v>81</v>
      </c>
      <c r="AY552" s="240" t="s">
        <v>123</v>
      </c>
    </row>
    <row r="553" s="13" customFormat="1">
      <c r="A553" s="13"/>
      <c r="B553" s="230"/>
      <c r="C553" s="231"/>
      <c r="D553" s="232" t="s">
        <v>193</v>
      </c>
      <c r="E553" s="233" t="s">
        <v>35</v>
      </c>
      <c r="F553" s="234" t="s">
        <v>198</v>
      </c>
      <c r="G553" s="231"/>
      <c r="H553" s="233" t="s">
        <v>35</v>
      </c>
      <c r="I553" s="235"/>
      <c r="J553" s="231"/>
      <c r="K553" s="231"/>
      <c r="L553" s="236"/>
      <c r="M553" s="237"/>
      <c r="N553" s="238"/>
      <c r="O553" s="238"/>
      <c r="P553" s="238"/>
      <c r="Q553" s="238"/>
      <c r="R553" s="238"/>
      <c r="S553" s="238"/>
      <c r="T553" s="23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0" t="s">
        <v>193</v>
      </c>
      <c r="AU553" s="240" t="s">
        <v>91</v>
      </c>
      <c r="AV553" s="13" t="s">
        <v>89</v>
      </c>
      <c r="AW553" s="13" t="s">
        <v>41</v>
      </c>
      <c r="AX553" s="13" t="s">
        <v>81</v>
      </c>
      <c r="AY553" s="240" t="s">
        <v>123</v>
      </c>
    </row>
    <row r="554" s="13" customFormat="1">
      <c r="A554" s="13"/>
      <c r="B554" s="230"/>
      <c r="C554" s="231"/>
      <c r="D554" s="232" t="s">
        <v>193</v>
      </c>
      <c r="E554" s="233" t="s">
        <v>35</v>
      </c>
      <c r="F554" s="234" t="s">
        <v>229</v>
      </c>
      <c r="G554" s="231"/>
      <c r="H554" s="233" t="s">
        <v>35</v>
      </c>
      <c r="I554" s="235"/>
      <c r="J554" s="231"/>
      <c r="K554" s="231"/>
      <c r="L554" s="236"/>
      <c r="M554" s="237"/>
      <c r="N554" s="238"/>
      <c r="O554" s="238"/>
      <c r="P554" s="238"/>
      <c r="Q554" s="238"/>
      <c r="R554" s="238"/>
      <c r="S554" s="238"/>
      <c r="T554" s="23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0" t="s">
        <v>193</v>
      </c>
      <c r="AU554" s="240" t="s">
        <v>91</v>
      </c>
      <c r="AV554" s="13" t="s">
        <v>89</v>
      </c>
      <c r="AW554" s="13" t="s">
        <v>41</v>
      </c>
      <c r="AX554" s="13" t="s">
        <v>81</v>
      </c>
      <c r="AY554" s="240" t="s">
        <v>123</v>
      </c>
    </row>
    <row r="555" s="13" customFormat="1">
      <c r="A555" s="13"/>
      <c r="B555" s="230"/>
      <c r="C555" s="231"/>
      <c r="D555" s="232" t="s">
        <v>193</v>
      </c>
      <c r="E555" s="233" t="s">
        <v>35</v>
      </c>
      <c r="F555" s="234" t="s">
        <v>198</v>
      </c>
      <c r="G555" s="231"/>
      <c r="H555" s="233" t="s">
        <v>35</v>
      </c>
      <c r="I555" s="235"/>
      <c r="J555" s="231"/>
      <c r="K555" s="231"/>
      <c r="L555" s="236"/>
      <c r="M555" s="237"/>
      <c r="N555" s="238"/>
      <c r="O555" s="238"/>
      <c r="P555" s="238"/>
      <c r="Q555" s="238"/>
      <c r="R555" s="238"/>
      <c r="S555" s="238"/>
      <c r="T555" s="23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0" t="s">
        <v>193</v>
      </c>
      <c r="AU555" s="240" t="s">
        <v>91</v>
      </c>
      <c r="AV555" s="13" t="s">
        <v>89</v>
      </c>
      <c r="AW555" s="13" t="s">
        <v>41</v>
      </c>
      <c r="AX555" s="13" t="s">
        <v>81</v>
      </c>
      <c r="AY555" s="240" t="s">
        <v>123</v>
      </c>
    </row>
    <row r="556" s="13" customFormat="1">
      <c r="A556" s="13"/>
      <c r="B556" s="230"/>
      <c r="C556" s="231"/>
      <c r="D556" s="232" t="s">
        <v>193</v>
      </c>
      <c r="E556" s="233" t="s">
        <v>35</v>
      </c>
      <c r="F556" s="234" t="s">
        <v>230</v>
      </c>
      <c r="G556" s="231"/>
      <c r="H556" s="233" t="s">
        <v>35</v>
      </c>
      <c r="I556" s="235"/>
      <c r="J556" s="231"/>
      <c r="K556" s="231"/>
      <c r="L556" s="236"/>
      <c r="M556" s="237"/>
      <c r="N556" s="238"/>
      <c r="O556" s="238"/>
      <c r="P556" s="238"/>
      <c r="Q556" s="238"/>
      <c r="R556" s="238"/>
      <c r="S556" s="238"/>
      <c r="T556" s="23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0" t="s">
        <v>193</v>
      </c>
      <c r="AU556" s="240" t="s">
        <v>91</v>
      </c>
      <c r="AV556" s="13" t="s">
        <v>89</v>
      </c>
      <c r="AW556" s="13" t="s">
        <v>41</v>
      </c>
      <c r="AX556" s="13" t="s">
        <v>81</v>
      </c>
      <c r="AY556" s="240" t="s">
        <v>123</v>
      </c>
    </row>
    <row r="557" s="13" customFormat="1">
      <c r="A557" s="13"/>
      <c r="B557" s="230"/>
      <c r="C557" s="231"/>
      <c r="D557" s="232" t="s">
        <v>193</v>
      </c>
      <c r="E557" s="233" t="s">
        <v>35</v>
      </c>
      <c r="F557" s="234" t="s">
        <v>198</v>
      </c>
      <c r="G557" s="231"/>
      <c r="H557" s="233" t="s">
        <v>35</v>
      </c>
      <c r="I557" s="235"/>
      <c r="J557" s="231"/>
      <c r="K557" s="231"/>
      <c r="L557" s="236"/>
      <c r="M557" s="237"/>
      <c r="N557" s="238"/>
      <c r="O557" s="238"/>
      <c r="P557" s="238"/>
      <c r="Q557" s="238"/>
      <c r="R557" s="238"/>
      <c r="S557" s="238"/>
      <c r="T557" s="23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0" t="s">
        <v>193</v>
      </c>
      <c r="AU557" s="240" t="s">
        <v>91</v>
      </c>
      <c r="AV557" s="13" t="s">
        <v>89</v>
      </c>
      <c r="AW557" s="13" t="s">
        <v>41</v>
      </c>
      <c r="AX557" s="13" t="s">
        <v>81</v>
      </c>
      <c r="AY557" s="240" t="s">
        <v>123</v>
      </c>
    </row>
    <row r="558" s="13" customFormat="1">
      <c r="A558" s="13"/>
      <c r="B558" s="230"/>
      <c r="C558" s="231"/>
      <c r="D558" s="232" t="s">
        <v>193</v>
      </c>
      <c r="E558" s="233" t="s">
        <v>35</v>
      </c>
      <c r="F558" s="234" t="s">
        <v>231</v>
      </c>
      <c r="G558" s="231"/>
      <c r="H558" s="233" t="s">
        <v>35</v>
      </c>
      <c r="I558" s="235"/>
      <c r="J558" s="231"/>
      <c r="K558" s="231"/>
      <c r="L558" s="236"/>
      <c r="M558" s="237"/>
      <c r="N558" s="238"/>
      <c r="O558" s="238"/>
      <c r="P558" s="238"/>
      <c r="Q558" s="238"/>
      <c r="R558" s="238"/>
      <c r="S558" s="238"/>
      <c r="T558" s="23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0" t="s">
        <v>193</v>
      </c>
      <c r="AU558" s="240" t="s">
        <v>91</v>
      </c>
      <c r="AV558" s="13" t="s">
        <v>89</v>
      </c>
      <c r="AW558" s="13" t="s">
        <v>41</v>
      </c>
      <c r="AX558" s="13" t="s">
        <v>81</v>
      </c>
      <c r="AY558" s="240" t="s">
        <v>123</v>
      </c>
    </row>
    <row r="559" s="13" customFormat="1">
      <c r="A559" s="13"/>
      <c r="B559" s="230"/>
      <c r="C559" s="231"/>
      <c r="D559" s="232" t="s">
        <v>193</v>
      </c>
      <c r="E559" s="233" t="s">
        <v>35</v>
      </c>
      <c r="F559" s="234" t="s">
        <v>198</v>
      </c>
      <c r="G559" s="231"/>
      <c r="H559" s="233" t="s">
        <v>35</v>
      </c>
      <c r="I559" s="235"/>
      <c r="J559" s="231"/>
      <c r="K559" s="231"/>
      <c r="L559" s="236"/>
      <c r="M559" s="237"/>
      <c r="N559" s="238"/>
      <c r="O559" s="238"/>
      <c r="P559" s="238"/>
      <c r="Q559" s="238"/>
      <c r="R559" s="238"/>
      <c r="S559" s="238"/>
      <c r="T559" s="23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0" t="s">
        <v>193</v>
      </c>
      <c r="AU559" s="240" t="s">
        <v>91</v>
      </c>
      <c r="AV559" s="13" t="s">
        <v>89</v>
      </c>
      <c r="AW559" s="13" t="s">
        <v>41</v>
      </c>
      <c r="AX559" s="13" t="s">
        <v>81</v>
      </c>
      <c r="AY559" s="240" t="s">
        <v>123</v>
      </c>
    </row>
    <row r="560" s="13" customFormat="1">
      <c r="A560" s="13"/>
      <c r="B560" s="230"/>
      <c r="C560" s="231"/>
      <c r="D560" s="232" t="s">
        <v>193</v>
      </c>
      <c r="E560" s="233" t="s">
        <v>35</v>
      </c>
      <c r="F560" s="234" t="s">
        <v>232</v>
      </c>
      <c r="G560" s="231"/>
      <c r="H560" s="233" t="s">
        <v>35</v>
      </c>
      <c r="I560" s="235"/>
      <c r="J560" s="231"/>
      <c r="K560" s="231"/>
      <c r="L560" s="236"/>
      <c r="M560" s="237"/>
      <c r="N560" s="238"/>
      <c r="O560" s="238"/>
      <c r="P560" s="238"/>
      <c r="Q560" s="238"/>
      <c r="R560" s="238"/>
      <c r="S560" s="238"/>
      <c r="T560" s="23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0" t="s">
        <v>193</v>
      </c>
      <c r="AU560" s="240" t="s">
        <v>91</v>
      </c>
      <c r="AV560" s="13" t="s">
        <v>89</v>
      </c>
      <c r="AW560" s="13" t="s">
        <v>41</v>
      </c>
      <c r="AX560" s="13" t="s">
        <v>81</v>
      </c>
      <c r="AY560" s="240" t="s">
        <v>123</v>
      </c>
    </row>
    <row r="561" s="13" customFormat="1">
      <c r="A561" s="13"/>
      <c r="B561" s="230"/>
      <c r="C561" s="231"/>
      <c r="D561" s="232" t="s">
        <v>193</v>
      </c>
      <c r="E561" s="233" t="s">
        <v>35</v>
      </c>
      <c r="F561" s="234" t="s">
        <v>198</v>
      </c>
      <c r="G561" s="231"/>
      <c r="H561" s="233" t="s">
        <v>35</v>
      </c>
      <c r="I561" s="235"/>
      <c r="J561" s="231"/>
      <c r="K561" s="231"/>
      <c r="L561" s="236"/>
      <c r="M561" s="237"/>
      <c r="N561" s="238"/>
      <c r="O561" s="238"/>
      <c r="P561" s="238"/>
      <c r="Q561" s="238"/>
      <c r="R561" s="238"/>
      <c r="S561" s="238"/>
      <c r="T561" s="23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0" t="s">
        <v>193</v>
      </c>
      <c r="AU561" s="240" t="s">
        <v>91</v>
      </c>
      <c r="AV561" s="13" t="s">
        <v>89</v>
      </c>
      <c r="AW561" s="13" t="s">
        <v>41</v>
      </c>
      <c r="AX561" s="13" t="s">
        <v>81</v>
      </c>
      <c r="AY561" s="240" t="s">
        <v>123</v>
      </c>
    </row>
    <row r="562" s="13" customFormat="1">
      <c r="A562" s="13"/>
      <c r="B562" s="230"/>
      <c r="C562" s="231"/>
      <c r="D562" s="232" t="s">
        <v>193</v>
      </c>
      <c r="E562" s="233" t="s">
        <v>35</v>
      </c>
      <c r="F562" s="234" t="s">
        <v>233</v>
      </c>
      <c r="G562" s="231"/>
      <c r="H562" s="233" t="s">
        <v>35</v>
      </c>
      <c r="I562" s="235"/>
      <c r="J562" s="231"/>
      <c r="K562" s="231"/>
      <c r="L562" s="236"/>
      <c r="M562" s="237"/>
      <c r="N562" s="238"/>
      <c r="O562" s="238"/>
      <c r="P562" s="238"/>
      <c r="Q562" s="238"/>
      <c r="R562" s="238"/>
      <c r="S562" s="238"/>
      <c r="T562" s="23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0" t="s">
        <v>193</v>
      </c>
      <c r="AU562" s="240" t="s">
        <v>91</v>
      </c>
      <c r="AV562" s="13" t="s">
        <v>89</v>
      </c>
      <c r="AW562" s="13" t="s">
        <v>41</v>
      </c>
      <c r="AX562" s="13" t="s">
        <v>81</v>
      </c>
      <c r="AY562" s="240" t="s">
        <v>123</v>
      </c>
    </row>
    <row r="563" s="13" customFormat="1">
      <c r="A563" s="13"/>
      <c r="B563" s="230"/>
      <c r="C563" s="231"/>
      <c r="D563" s="232" t="s">
        <v>193</v>
      </c>
      <c r="E563" s="233" t="s">
        <v>35</v>
      </c>
      <c r="F563" s="234" t="s">
        <v>198</v>
      </c>
      <c r="G563" s="231"/>
      <c r="H563" s="233" t="s">
        <v>35</v>
      </c>
      <c r="I563" s="235"/>
      <c r="J563" s="231"/>
      <c r="K563" s="231"/>
      <c r="L563" s="236"/>
      <c r="M563" s="237"/>
      <c r="N563" s="238"/>
      <c r="O563" s="238"/>
      <c r="P563" s="238"/>
      <c r="Q563" s="238"/>
      <c r="R563" s="238"/>
      <c r="S563" s="238"/>
      <c r="T563" s="23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0" t="s">
        <v>193</v>
      </c>
      <c r="AU563" s="240" t="s">
        <v>91</v>
      </c>
      <c r="AV563" s="13" t="s">
        <v>89</v>
      </c>
      <c r="AW563" s="13" t="s">
        <v>41</v>
      </c>
      <c r="AX563" s="13" t="s">
        <v>81</v>
      </c>
      <c r="AY563" s="240" t="s">
        <v>123</v>
      </c>
    </row>
    <row r="564" s="13" customFormat="1">
      <c r="A564" s="13"/>
      <c r="B564" s="230"/>
      <c r="C564" s="231"/>
      <c r="D564" s="232" t="s">
        <v>193</v>
      </c>
      <c r="E564" s="233" t="s">
        <v>35</v>
      </c>
      <c r="F564" s="234" t="s">
        <v>234</v>
      </c>
      <c r="G564" s="231"/>
      <c r="H564" s="233" t="s">
        <v>35</v>
      </c>
      <c r="I564" s="235"/>
      <c r="J564" s="231"/>
      <c r="K564" s="231"/>
      <c r="L564" s="236"/>
      <c r="M564" s="237"/>
      <c r="N564" s="238"/>
      <c r="O564" s="238"/>
      <c r="P564" s="238"/>
      <c r="Q564" s="238"/>
      <c r="R564" s="238"/>
      <c r="S564" s="238"/>
      <c r="T564" s="23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0" t="s">
        <v>193</v>
      </c>
      <c r="AU564" s="240" t="s">
        <v>91</v>
      </c>
      <c r="AV564" s="13" t="s">
        <v>89</v>
      </c>
      <c r="AW564" s="13" t="s">
        <v>41</v>
      </c>
      <c r="AX564" s="13" t="s">
        <v>81</v>
      </c>
      <c r="AY564" s="240" t="s">
        <v>123</v>
      </c>
    </row>
    <row r="565" s="13" customFormat="1">
      <c r="A565" s="13"/>
      <c r="B565" s="230"/>
      <c r="C565" s="231"/>
      <c r="D565" s="232" t="s">
        <v>193</v>
      </c>
      <c r="E565" s="233" t="s">
        <v>35</v>
      </c>
      <c r="F565" s="234" t="s">
        <v>198</v>
      </c>
      <c r="G565" s="231"/>
      <c r="H565" s="233" t="s">
        <v>35</v>
      </c>
      <c r="I565" s="235"/>
      <c r="J565" s="231"/>
      <c r="K565" s="231"/>
      <c r="L565" s="236"/>
      <c r="M565" s="237"/>
      <c r="N565" s="238"/>
      <c r="O565" s="238"/>
      <c r="P565" s="238"/>
      <c r="Q565" s="238"/>
      <c r="R565" s="238"/>
      <c r="S565" s="238"/>
      <c r="T565" s="23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0" t="s">
        <v>193</v>
      </c>
      <c r="AU565" s="240" t="s">
        <v>91</v>
      </c>
      <c r="AV565" s="13" t="s">
        <v>89</v>
      </c>
      <c r="AW565" s="13" t="s">
        <v>41</v>
      </c>
      <c r="AX565" s="13" t="s">
        <v>81</v>
      </c>
      <c r="AY565" s="240" t="s">
        <v>123</v>
      </c>
    </row>
    <row r="566" s="13" customFormat="1">
      <c r="A566" s="13"/>
      <c r="B566" s="230"/>
      <c r="C566" s="231"/>
      <c r="D566" s="232" t="s">
        <v>193</v>
      </c>
      <c r="E566" s="233" t="s">
        <v>35</v>
      </c>
      <c r="F566" s="234" t="s">
        <v>235</v>
      </c>
      <c r="G566" s="231"/>
      <c r="H566" s="233" t="s">
        <v>35</v>
      </c>
      <c r="I566" s="235"/>
      <c r="J566" s="231"/>
      <c r="K566" s="231"/>
      <c r="L566" s="236"/>
      <c r="M566" s="237"/>
      <c r="N566" s="238"/>
      <c r="O566" s="238"/>
      <c r="P566" s="238"/>
      <c r="Q566" s="238"/>
      <c r="R566" s="238"/>
      <c r="S566" s="238"/>
      <c r="T566" s="23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0" t="s">
        <v>193</v>
      </c>
      <c r="AU566" s="240" t="s">
        <v>91</v>
      </c>
      <c r="AV566" s="13" t="s">
        <v>89</v>
      </c>
      <c r="AW566" s="13" t="s">
        <v>41</v>
      </c>
      <c r="AX566" s="13" t="s">
        <v>81</v>
      </c>
      <c r="AY566" s="240" t="s">
        <v>123</v>
      </c>
    </row>
    <row r="567" s="13" customFormat="1">
      <c r="A567" s="13"/>
      <c r="B567" s="230"/>
      <c r="C567" s="231"/>
      <c r="D567" s="232" t="s">
        <v>193</v>
      </c>
      <c r="E567" s="233" t="s">
        <v>35</v>
      </c>
      <c r="F567" s="234" t="s">
        <v>198</v>
      </c>
      <c r="G567" s="231"/>
      <c r="H567" s="233" t="s">
        <v>35</v>
      </c>
      <c r="I567" s="235"/>
      <c r="J567" s="231"/>
      <c r="K567" s="231"/>
      <c r="L567" s="236"/>
      <c r="M567" s="237"/>
      <c r="N567" s="238"/>
      <c r="O567" s="238"/>
      <c r="P567" s="238"/>
      <c r="Q567" s="238"/>
      <c r="R567" s="238"/>
      <c r="S567" s="238"/>
      <c r="T567" s="23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0" t="s">
        <v>193</v>
      </c>
      <c r="AU567" s="240" t="s">
        <v>91</v>
      </c>
      <c r="AV567" s="13" t="s">
        <v>89</v>
      </c>
      <c r="AW567" s="13" t="s">
        <v>41</v>
      </c>
      <c r="AX567" s="13" t="s">
        <v>81</v>
      </c>
      <c r="AY567" s="240" t="s">
        <v>123</v>
      </c>
    </row>
    <row r="568" s="13" customFormat="1">
      <c r="A568" s="13"/>
      <c r="B568" s="230"/>
      <c r="C568" s="231"/>
      <c r="D568" s="232" t="s">
        <v>193</v>
      </c>
      <c r="E568" s="233" t="s">
        <v>35</v>
      </c>
      <c r="F568" s="234" t="s">
        <v>236</v>
      </c>
      <c r="G568" s="231"/>
      <c r="H568" s="233" t="s">
        <v>35</v>
      </c>
      <c r="I568" s="235"/>
      <c r="J568" s="231"/>
      <c r="K568" s="231"/>
      <c r="L568" s="236"/>
      <c r="M568" s="237"/>
      <c r="N568" s="238"/>
      <c r="O568" s="238"/>
      <c r="P568" s="238"/>
      <c r="Q568" s="238"/>
      <c r="R568" s="238"/>
      <c r="S568" s="238"/>
      <c r="T568" s="23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0" t="s">
        <v>193</v>
      </c>
      <c r="AU568" s="240" t="s">
        <v>91</v>
      </c>
      <c r="AV568" s="13" t="s">
        <v>89</v>
      </c>
      <c r="AW568" s="13" t="s">
        <v>41</v>
      </c>
      <c r="AX568" s="13" t="s">
        <v>81</v>
      </c>
      <c r="AY568" s="240" t="s">
        <v>123</v>
      </c>
    </row>
    <row r="569" s="13" customFormat="1">
      <c r="A569" s="13"/>
      <c r="B569" s="230"/>
      <c r="C569" s="231"/>
      <c r="D569" s="232" t="s">
        <v>193</v>
      </c>
      <c r="E569" s="233" t="s">
        <v>35</v>
      </c>
      <c r="F569" s="234" t="s">
        <v>198</v>
      </c>
      <c r="G569" s="231"/>
      <c r="H569" s="233" t="s">
        <v>35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0" t="s">
        <v>193</v>
      </c>
      <c r="AU569" s="240" t="s">
        <v>91</v>
      </c>
      <c r="AV569" s="13" t="s">
        <v>89</v>
      </c>
      <c r="AW569" s="13" t="s">
        <v>41</v>
      </c>
      <c r="AX569" s="13" t="s">
        <v>81</v>
      </c>
      <c r="AY569" s="240" t="s">
        <v>123</v>
      </c>
    </row>
    <row r="570" s="13" customFormat="1">
      <c r="A570" s="13"/>
      <c r="B570" s="230"/>
      <c r="C570" s="231"/>
      <c r="D570" s="232" t="s">
        <v>193</v>
      </c>
      <c r="E570" s="233" t="s">
        <v>35</v>
      </c>
      <c r="F570" s="234" t="s">
        <v>237</v>
      </c>
      <c r="G570" s="231"/>
      <c r="H570" s="233" t="s">
        <v>35</v>
      </c>
      <c r="I570" s="235"/>
      <c r="J570" s="231"/>
      <c r="K570" s="231"/>
      <c r="L570" s="236"/>
      <c r="M570" s="237"/>
      <c r="N570" s="238"/>
      <c r="O570" s="238"/>
      <c r="P570" s="238"/>
      <c r="Q570" s="238"/>
      <c r="R570" s="238"/>
      <c r="S570" s="238"/>
      <c r="T570" s="23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0" t="s">
        <v>193</v>
      </c>
      <c r="AU570" s="240" t="s">
        <v>91</v>
      </c>
      <c r="AV570" s="13" t="s">
        <v>89</v>
      </c>
      <c r="AW570" s="13" t="s">
        <v>41</v>
      </c>
      <c r="AX570" s="13" t="s">
        <v>81</v>
      </c>
      <c r="AY570" s="240" t="s">
        <v>123</v>
      </c>
    </row>
    <row r="571" s="13" customFormat="1">
      <c r="A571" s="13"/>
      <c r="B571" s="230"/>
      <c r="C571" s="231"/>
      <c r="D571" s="232" t="s">
        <v>193</v>
      </c>
      <c r="E571" s="233" t="s">
        <v>35</v>
      </c>
      <c r="F571" s="234" t="s">
        <v>198</v>
      </c>
      <c r="G571" s="231"/>
      <c r="H571" s="233" t="s">
        <v>35</v>
      </c>
      <c r="I571" s="235"/>
      <c r="J571" s="231"/>
      <c r="K571" s="231"/>
      <c r="L571" s="236"/>
      <c r="M571" s="237"/>
      <c r="N571" s="238"/>
      <c r="O571" s="238"/>
      <c r="P571" s="238"/>
      <c r="Q571" s="238"/>
      <c r="R571" s="238"/>
      <c r="S571" s="238"/>
      <c r="T571" s="23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0" t="s">
        <v>193</v>
      </c>
      <c r="AU571" s="240" t="s">
        <v>91</v>
      </c>
      <c r="AV571" s="13" t="s">
        <v>89</v>
      </c>
      <c r="AW571" s="13" t="s">
        <v>41</v>
      </c>
      <c r="AX571" s="13" t="s">
        <v>81</v>
      </c>
      <c r="AY571" s="240" t="s">
        <v>123</v>
      </c>
    </row>
    <row r="572" s="13" customFormat="1">
      <c r="A572" s="13"/>
      <c r="B572" s="230"/>
      <c r="C572" s="231"/>
      <c r="D572" s="232" t="s">
        <v>193</v>
      </c>
      <c r="E572" s="233" t="s">
        <v>35</v>
      </c>
      <c r="F572" s="234" t="s">
        <v>238</v>
      </c>
      <c r="G572" s="231"/>
      <c r="H572" s="233" t="s">
        <v>35</v>
      </c>
      <c r="I572" s="235"/>
      <c r="J572" s="231"/>
      <c r="K572" s="231"/>
      <c r="L572" s="236"/>
      <c r="M572" s="237"/>
      <c r="N572" s="238"/>
      <c r="O572" s="238"/>
      <c r="P572" s="238"/>
      <c r="Q572" s="238"/>
      <c r="R572" s="238"/>
      <c r="S572" s="238"/>
      <c r="T572" s="23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0" t="s">
        <v>193</v>
      </c>
      <c r="AU572" s="240" t="s">
        <v>91</v>
      </c>
      <c r="AV572" s="13" t="s">
        <v>89</v>
      </c>
      <c r="AW572" s="13" t="s">
        <v>41</v>
      </c>
      <c r="AX572" s="13" t="s">
        <v>81</v>
      </c>
      <c r="AY572" s="240" t="s">
        <v>123</v>
      </c>
    </row>
    <row r="573" s="13" customFormat="1">
      <c r="A573" s="13"/>
      <c r="B573" s="230"/>
      <c r="C573" s="231"/>
      <c r="D573" s="232" t="s">
        <v>193</v>
      </c>
      <c r="E573" s="233" t="s">
        <v>35</v>
      </c>
      <c r="F573" s="234" t="s">
        <v>198</v>
      </c>
      <c r="G573" s="231"/>
      <c r="H573" s="233" t="s">
        <v>35</v>
      </c>
      <c r="I573" s="235"/>
      <c r="J573" s="231"/>
      <c r="K573" s="231"/>
      <c r="L573" s="236"/>
      <c r="M573" s="237"/>
      <c r="N573" s="238"/>
      <c r="O573" s="238"/>
      <c r="P573" s="238"/>
      <c r="Q573" s="238"/>
      <c r="R573" s="238"/>
      <c r="S573" s="238"/>
      <c r="T573" s="23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0" t="s">
        <v>193</v>
      </c>
      <c r="AU573" s="240" t="s">
        <v>91</v>
      </c>
      <c r="AV573" s="13" t="s">
        <v>89</v>
      </c>
      <c r="AW573" s="13" t="s">
        <v>41</v>
      </c>
      <c r="AX573" s="13" t="s">
        <v>81</v>
      </c>
      <c r="AY573" s="240" t="s">
        <v>123</v>
      </c>
    </row>
    <row r="574" s="13" customFormat="1">
      <c r="A574" s="13"/>
      <c r="B574" s="230"/>
      <c r="C574" s="231"/>
      <c r="D574" s="232" t="s">
        <v>193</v>
      </c>
      <c r="E574" s="233" t="s">
        <v>35</v>
      </c>
      <c r="F574" s="234" t="s">
        <v>239</v>
      </c>
      <c r="G574" s="231"/>
      <c r="H574" s="233" t="s">
        <v>35</v>
      </c>
      <c r="I574" s="235"/>
      <c r="J574" s="231"/>
      <c r="K574" s="231"/>
      <c r="L574" s="236"/>
      <c r="M574" s="237"/>
      <c r="N574" s="238"/>
      <c r="O574" s="238"/>
      <c r="P574" s="238"/>
      <c r="Q574" s="238"/>
      <c r="R574" s="238"/>
      <c r="S574" s="238"/>
      <c r="T574" s="23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0" t="s">
        <v>193</v>
      </c>
      <c r="AU574" s="240" t="s">
        <v>91</v>
      </c>
      <c r="AV574" s="13" t="s">
        <v>89</v>
      </c>
      <c r="AW574" s="13" t="s">
        <v>41</v>
      </c>
      <c r="AX574" s="13" t="s">
        <v>81</v>
      </c>
      <c r="AY574" s="240" t="s">
        <v>123</v>
      </c>
    </row>
    <row r="575" s="13" customFormat="1">
      <c r="A575" s="13"/>
      <c r="B575" s="230"/>
      <c r="C575" s="231"/>
      <c r="D575" s="232" t="s">
        <v>193</v>
      </c>
      <c r="E575" s="233" t="s">
        <v>35</v>
      </c>
      <c r="F575" s="234" t="s">
        <v>198</v>
      </c>
      <c r="G575" s="231"/>
      <c r="H575" s="233" t="s">
        <v>35</v>
      </c>
      <c r="I575" s="235"/>
      <c r="J575" s="231"/>
      <c r="K575" s="231"/>
      <c r="L575" s="236"/>
      <c r="M575" s="237"/>
      <c r="N575" s="238"/>
      <c r="O575" s="238"/>
      <c r="P575" s="238"/>
      <c r="Q575" s="238"/>
      <c r="R575" s="238"/>
      <c r="S575" s="238"/>
      <c r="T575" s="23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0" t="s">
        <v>193</v>
      </c>
      <c r="AU575" s="240" t="s">
        <v>91</v>
      </c>
      <c r="AV575" s="13" t="s">
        <v>89</v>
      </c>
      <c r="AW575" s="13" t="s">
        <v>41</v>
      </c>
      <c r="AX575" s="13" t="s">
        <v>81</v>
      </c>
      <c r="AY575" s="240" t="s">
        <v>123</v>
      </c>
    </row>
    <row r="576" s="13" customFormat="1">
      <c r="A576" s="13"/>
      <c r="B576" s="230"/>
      <c r="C576" s="231"/>
      <c r="D576" s="232" t="s">
        <v>193</v>
      </c>
      <c r="E576" s="233" t="s">
        <v>35</v>
      </c>
      <c r="F576" s="234" t="s">
        <v>240</v>
      </c>
      <c r="G576" s="231"/>
      <c r="H576" s="233" t="s">
        <v>35</v>
      </c>
      <c r="I576" s="235"/>
      <c r="J576" s="231"/>
      <c r="K576" s="231"/>
      <c r="L576" s="236"/>
      <c r="M576" s="237"/>
      <c r="N576" s="238"/>
      <c r="O576" s="238"/>
      <c r="P576" s="238"/>
      <c r="Q576" s="238"/>
      <c r="R576" s="238"/>
      <c r="S576" s="238"/>
      <c r="T576" s="23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0" t="s">
        <v>193</v>
      </c>
      <c r="AU576" s="240" t="s">
        <v>91</v>
      </c>
      <c r="AV576" s="13" t="s">
        <v>89</v>
      </c>
      <c r="AW576" s="13" t="s">
        <v>41</v>
      </c>
      <c r="AX576" s="13" t="s">
        <v>81</v>
      </c>
      <c r="AY576" s="240" t="s">
        <v>123</v>
      </c>
    </row>
    <row r="577" s="13" customFormat="1">
      <c r="A577" s="13"/>
      <c r="B577" s="230"/>
      <c r="C577" s="231"/>
      <c r="D577" s="232" t="s">
        <v>193</v>
      </c>
      <c r="E577" s="233" t="s">
        <v>35</v>
      </c>
      <c r="F577" s="234" t="s">
        <v>234</v>
      </c>
      <c r="G577" s="231"/>
      <c r="H577" s="233" t="s">
        <v>35</v>
      </c>
      <c r="I577" s="235"/>
      <c r="J577" s="231"/>
      <c r="K577" s="231"/>
      <c r="L577" s="236"/>
      <c r="M577" s="237"/>
      <c r="N577" s="238"/>
      <c r="O577" s="238"/>
      <c r="P577" s="238"/>
      <c r="Q577" s="238"/>
      <c r="R577" s="238"/>
      <c r="S577" s="238"/>
      <c r="T577" s="23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0" t="s">
        <v>193</v>
      </c>
      <c r="AU577" s="240" t="s">
        <v>91</v>
      </c>
      <c r="AV577" s="13" t="s">
        <v>89</v>
      </c>
      <c r="AW577" s="13" t="s">
        <v>41</v>
      </c>
      <c r="AX577" s="13" t="s">
        <v>81</v>
      </c>
      <c r="AY577" s="240" t="s">
        <v>123</v>
      </c>
    </row>
    <row r="578" s="13" customFormat="1">
      <c r="A578" s="13"/>
      <c r="B578" s="230"/>
      <c r="C578" s="231"/>
      <c r="D578" s="232" t="s">
        <v>193</v>
      </c>
      <c r="E578" s="233" t="s">
        <v>35</v>
      </c>
      <c r="F578" s="234" t="s">
        <v>243</v>
      </c>
      <c r="G578" s="231"/>
      <c r="H578" s="233" t="s">
        <v>35</v>
      </c>
      <c r="I578" s="235"/>
      <c r="J578" s="231"/>
      <c r="K578" s="231"/>
      <c r="L578" s="236"/>
      <c r="M578" s="237"/>
      <c r="N578" s="238"/>
      <c r="O578" s="238"/>
      <c r="P578" s="238"/>
      <c r="Q578" s="238"/>
      <c r="R578" s="238"/>
      <c r="S578" s="238"/>
      <c r="T578" s="23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0" t="s">
        <v>193</v>
      </c>
      <c r="AU578" s="240" t="s">
        <v>91</v>
      </c>
      <c r="AV578" s="13" t="s">
        <v>89</v>
      </c>
      <c r="AW578" s="13" t="s">
        <v>41</v>
      </c>
      <c r="AX578" s="13" t="s">
        <v>81</v>
      </c>
      <c r="AY578" s="240" t="s">
        <v>123</v>
      </c>
    </row>
    <row r="579" s="14" customFormat="1">
      <c r="A579" s="14"/>
      <c r="B579" s="241"/>
      <c r="C579" s="242"/>
      <c r="D579" s="232" t="s">
        <v>193</v>
      </c>
      <c r="E579" s="243" t="s">
        <v>35</v>
      </c>
      <c r="F579" s="244" t="s">
        <v>346</v>
      </c>
      <c r="G579" s="242"/>
      <c r="H579" s="245">
        <v>55.200000000000003</v>
      </c>
      <c r="I579" s="246"/>
      <c r="J579" s="242"/>
      <c r="K579" s="242"/>
      <c r="L579" s="247"/>
      <c r="M579" s="248"/>
      <c r="N579" s="249"/>
      <c r="O579" s="249"/>
      <c r="P579" s="249"/>
      <c r="Q579" s="249"/>
      <c r="R579" s="249"/>
      <c r="S579" s="249"/>
      <c r="T579" s="25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1" t="s">
        <v>193</v>
      </c>
      <c r="AU579" s="251" t="s">
        <v>91</v>
      </c>
      <c r="AV579" s="14" t="s">
        <v>91</v>
      </c>
      <c r="AW579" s="14" t="s">
        <v>41</v>
      </c>
      <c r="AX579" s="14" t="s">
        <v>81</v>
      </c>
      <c r="AY579" s="251" t="s">
        <v>123</v>
      </c>
    </row>
    <row r="580" s="14" customFormat="1">
      <c r="A580" s="14"/>
      <c r="B580" s="241"/>
      <c r="C580" s="242"/>
      <c r="D580" s="232" t="s">
        <v>193</v>
      </c>
      <c r="E580" s="243" t="s">
        <v>35</v>
      </c>
      <c r="F580" s="244" t="s">
        <v>347</v>
      </c>
      <c r="G580" s="242"/>
      <c r="H580" s="245">
        <v>20.25</v>
      </c>
      <c r="I580" s="246"/>
      <c r="J580" s="242"/>
      <c r="K580" s="242"/>
      <c r="L580" s="247"/>
      <c r="M580" s="248"/>
      <c r="N580" s="249"/>
      <c r="O580" s="249"/>
      <c r="P580" s="249"/>
      <c r="Q580" s="249"/>
      <c r="R580" s="249"/>
      <c r="S580" s="249"/>
      <c r="T580" s="25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1" t="s">
        <v>193</v>
      </c>
      <c r="AU580" s="251" t="s">
        <v>91</v>
      </c>
      <c r="AV580" s="14" t="s">
        <v>91</v>
      </c>
      <c r="AW580" s="14" t="s">
        <v>41</v>
      </c>
      <c r="AX580" s="14" t="s">
        <v>81</v>
      </c>
      <c r="AY580" s="251" t="s">
        <v>123</v>
      </c>
    </row>
    <row r="581" s="14" customFormat="1">
      <c r="A581" s="14"/>
      <c r="B581" s="241"/>
      <c r="C581" s="242"/>
      <c r="D581" s="232" t="s">
        <v>193</v>
      </c>
      <c r="E581" s="243" t="s">
        <v>35</v>
      </c>
      <c r="F581" s="244" t="s">
        <v>348</v>
      </c>
      <c r="G581" s="242"/>
      <c r="H581" s="245">
        <v>0.050000000000000003</v>
      </c>
      <c r="I581" s="246"/>
      <c r="J581" s="242"/>
      <c r="K581" s="242"/>
      <c r="L581" s="247"/>
      <c r="M581" s="248"/>
      <c r="N581" s="249"/>
      <c r="O581" s="249"/>
      <c r="P581" s="249"/>
      <c r="Q581" s="249"/>
      <c r="R581" s="249"/>
      <c r="S581" s="249"/>
      <c r="T581" s="25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1" t="s">
        <v>193</v>
      </c>
      <c r="AU581" s="251" t="s">
        <v>91</v>
      </c>
      <c r="AV581" s="14" t="s">
        <v>91</v>
      </c>
      <c r="AW581" s="14" t="s">
        <v>41</v>
      </c>
      <c r="AX581" s="14" t="s">
        <v>81</v>
      </c>
      <c r="AY581" s="251" t="s">
        <v>123</v>
      </c>
    </row>
    <row r="582" s="15" customFormat="1">
      <c r="A582" s="15"/>
      <c r="B582" s="252"/>
      <c r="C582" s="253"/>
      <c r="D582" s="232" t="s">
        <v>193</v>
      </c>
      <c r="E582" s="254" t="s">
        <v>35</v>
      </c>
      <c r="F582" s="255" t="s">
        <v>202</v>
      </c>
      <c r="G582" s="253"/>
      <c r="H582" s="256">
        <v>75.5</v>
      </c>
      <c r="I582" s="257"/>
      <c r="J582" s="253"/>
      <c r="K582" s="253"/>
      <c r="L582" s="258"/>
      <c r="M582" s="259"/>
      <c r="N582" s="260"/>
      <c r="O582" s="260"/>
      <c r="P582" s="260"/>
      <c r="Q582" s="260"/>
      <c r="R582" s="260"/>
      <c r="S582" s="260"/>
      <c r="T582" s="261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2" t="s">
        <v>193</v>
      </c>
      <c r="AU582" s="262" t="s">
        <v>91</v>
      </c>
      <c r="AV582" s="15" t="s">
        <v>147</v>
      </c>
      <c r="AW582" s="15" t="s">
        <v>41</v>
      </c>
      <c r="AX582" s="15" t="s">
        <v>89</v>
      </c>
      <c r="AY582" s="262" t="s">
        <v>123</v>
      </c>
    </row>
    <row r="583" s="2" customFormat="1" ht="16.5" customHeight="1">
      <c r="A583" s="42"/>
      <c r="B583" s="43"/>
      <c r="C583" s="263" t="s">
        <v>560</v>
      </c>
      <c r="D583" s="263" t="s">
        <v>203</v>
      </c>
      <c r="E583" s="264" t="s">
        <v>458</v>
      </c>
      <c r="F583" s="265" t="s">
        <v>459</v>
      </c>
      <c r="G583" s="266" t="s">
        <v>460</v>
      </c>
      <c r="H583" s="267">
        <v>33.219999999999999</v>
      </c>
      <c r="I583" s="268"/>
      <c r="J583" s="269">
        <f>ROUND(I583*H583,2)</f>
        <v>0</v>
      </c>
      <c r="K583" s="265" t="s">
        <v>130</v>
      </c>
      <c r="L583" s="270"/>
      <c r="M583" s="271" t="s">
        <v>35</v>
      </c>
      <c r="N583" s="272" t="s">
        <v>52</v>
      </c>
      <c r="O583" s="88"/>
      <c r="P583" s="217">
        <f>O583*H583</f>
        <v>0</v>
      </c>
      <c r="Q583" s="217">
        <v>0.001</v>
      </c>
      <c r="R583" s="217">
        <f>Q583*H583</f>
        <v>0.03322</v>
      </c>
      <c r="S583" s="217">
        <v>0</v>
      </c>
      <c r="T583" s="218">
        <f>S583*H583</f>
        <v>0</v>
      </c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R583" s="219" t="s">
        <v>429</v>
      </c>
      <c r="AT583" s="219" t="s">
        <v>203</v>
      </c>
      <c r="AU583" s="219" t="s">
        <v>91</v>
      </c>
      <c r="AY583" s="20" t="s">
        <v>123</v>
      </c>
      <c r="BE583" s="220">
        <f>IF(N583="základní",J583,0)</f>
        <v>0</v>
      </c>
      <c r="BF583" s="220">
        <f>IF(N583="snížená",J583,0)</f>
        <v>0</v>
      </c>
      <c r="BG583" s="220">
        <f>IF(N583="zákl. přenesená",J583,0)</f>
        <v>0</v>
      </c>
      <c r="BH583" s="220">
        <f>IF(N583="sníž. přenesená",J583,0)</f>
        <v>0</v>
      </c>
      <c r="BI583" s="220">
        <f>IF(N583="nulová",J583,0)</f>
        <v>0</v>
      </c>
      <c r="BJ583" s="20" t="s">
        <v>89</v>
      </c>
      <c r="BK583" s="220">
        <f>ROUND(I583*H583,2)</f>
        <v>0</v>
      </c>
      <c r="BL583" s="20" t="s">
        <v>311</v>
      </c>
      <c r="BM583" s="219" t="s">
        <v>561</v>
      </c>
    </row>
    <row r="584" s="14" customFormat="1">
      <c r="A584" s="14"/>
      <c r="B584" s="241"/>
      <c r="C584" s="242"/>
      <c r="D584" s="232" t="s">
        <v>193</v>
      </c>
      <c r="E584" s="243" t="s">
        <v>35</v>
      </c>
      <c r="F584" s="244" t="s">
        <v>562</v>
      </c>
      <c r="G584" s="242"/>
      <c r="H584" s="245">
        <v>30.199999999999999</v>
      </c>
      <c r="I584" s="246"/>
      <c r="J584" s="242"/>
      <c r="K584" s="242"/>
      <c r="L584" s="247"/>
      <c r="M584" s="248"/>
      <c r="N584" s="249"/>
      <c r="O584" s="249"/>
      <c r="P584" s="249"/>
      <c r="Q584" s="249"/>
      <c r="R584" s="249"/>
      <c r="S584" s="249"/>
      <c r="T584" s="25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1" t="s">
        <v>193</v>
      </c>
      <c r="AU584" s="251" t="s">
        <v>91</v>
      </c>
      <c r="AV584" s="14" t="s">
        <v>91</v>
      </c>
      <c r="AW584" s="14" t="s">
        <v>41</v>
      </c>
      <c r="AX584" s="14" t="s">
        <v>89</v>
      </c>
      <c r="AY584" s="251" t="s">
        <v>123</v>
      </c>
    </row>
    <row r="585" s="14" customFormat="1">
      <c r="A585" s="14"/>
      <c r="B585" s="241"/>
      <c r="C585" s="242"/>
      <c r="D585" s="232" t="s">
        <v>193</v>
      </c>
      <c r="E585" s="242"/>
      <c r="F585" s="244" t="s">
        <v>563</v>
      </c>
      <c r="G585" s="242"/>
      <c r="H585" s="245">
        <v>33.219999999999999</v>
      </c>
      <c r="I585" s="246"/>
      <c r="J585" s="242"/>
      <c r="K585" s="242"/>
      <c r="L585" s="247"/>
      <c r="M585" s="248"/>
      <c r="N585" s="249"/>
      <c r="O585" s="249"/>
      <c r="P585" s="249"/>
      <c r="Q585" s="249"/>
      <c r="R585" s="249"/>
      <c r="S585" s="249"/>
      <c r="T585" s="25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1" t="s">
        <v>193</v>
      </c>
      <c r="AU585" s="251" t="s">
        <v>91</v>
      </c>
      <c r="AV585" s="14" t="s">
        <v>91</v>
      </c>
      <c r="AW585" s="14" t="s">
        <v>4</v>
      </c>
      <c r="AX585" s="14" t="s">
        <v>89</v>
      </c>
      <c r="AY585" s="251" t="s">
        <v>123</v>
      </c>
    </row>
    <row r="586" s="2" customFormat="1" ht="24.15" customHeight="1">
      <c r="A586" s="42"/>
      <c r="B586" s="43"/>
      <c r="C586" s="208" t="s">
        <v>564</v>
      </c>
      <c r="D586" s="208" t="s">
        <v>126</v>
      </c>
      <c r="E586" s="209" t="s">
        <v>565</v>
      </c>
      <c r="F586" s="210" t="s">
        <v>566</v>
      </c>
      <c r="G586" s="211" t="s">
        <v>190</v>
      </c>
      <c r="H586" s="212">
        <v>75.5</v>
      </c>
      <c r="I586" s="213"/>
      <c r="J586" s="214">
        <f>ROUND(I586*H586,2)</f>
        <v>0</v>
      </c>
      <c r="K586" s="210" t="s">
        <v>130</v>
      </c>
      <c r="L586" s="48"/>
      <c r="M586" s="215" t="s">
        <v>35</v>
      </c>
      <c r="N586" s="216" t="s">
        <v>52</v>
      </c>
      <c r="O586" s="88"/>
      <c r="P586" s="217">
        <f>O586*H586</f>
        <v>0</v>
      </c>
      <c r="Q586" s="217">
        <v>0.00093999999999999997</v>
      </c>
      <c r="R586" s="217">
        <f>Q586*H586</f>
        <v>0.070969999999999991</v>
      </c>
      <c r="S586" s="217">
        <v>0</v>
      </c>
      <c r="T586" s="218">
        <f>S586*H586</f>
        <v>0</v>
      </c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R586" s="219" t="s">
        <v>311</v>
      </c>
      <c r="AT586" s="219" t="s">
        <v>126</v>
      </c>
      <c r="AU586" s="219" t="s">
        <v>91</v>
      </c>
      <c r="AY586" s="20" t="s">
        <v>123</v>
      </c>
      <c r="BE586" s="220">
        <f>IF(N586="základní",J586,0)</f>
        <v>0</v>
      </c>
      <c r="BF586" s="220">
        <f>IF(N586="snížená",J586,0)</f>
        <v>0</v>
      </c>
      <c r="BG586" s="220">
        <f>IF(N586="zákl. přenesená",J586,0)</f>
        <v>0</v>
      </c>
      <c r="BH586" s="220">
        <f>IF(N586="sníž. přenesená",J586,0)</f>
        <v>0</v>
      </c>
      <c r="BI586" s="220">
        <f>IF(N586="nulová",J586,0)</f>
        <v>0</v>
      </c>
      <c r="BJ586" s="20" t="s">
        <v>89</v>
      </c>
      <c r="BK586" s="220">
        <f>ROUND(I586*H586,2)</f>
        <v>0</v>
      </c>
      <c r="BL586" s="20" t="s">
        <v>311</v>
      </c>
      <c r="BM586" s="219" t="s">
        <v>567</v>
      </c>
    </row>
    <row r="587" s="2" customFormat="1">
      <c r="A587" s="42"/>
      <c r="B587" s="43"/>
      <c r="C587" s="44"/>
      <c r="D587" s="221" t="s">
        <v>133</v>
      </c>
      <c r="E587" s="44"/>
      <c r="F587" s="222" t="s">
        <v>568</v>
      </c>
      <c r="G587" s="44"/>
      <c r="H587" s="44"/>
      <c r="I587" s="223"/>
      <c r="J587" s="44"/>
      <c r="K587" s="44"/>
      <c r="L587" s="48"/>
      <c r="M587" s="224"/>
      <c r="N587" s="225"/>
      <c r="O587" s="88"/>
      <c r="P587" s="88"/>
      <c r="Q587" s="88"/>
      <c r="R587" s="88"/>
      <c r="S587" s="88"/>
      <c r="T587" s="89"/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T587" s="20" t="s">
        <v>133</v>
      </c>
      <c r="AU587" s="20" t="s">
        <v>91</v>
      </c>
    </row>
    <row r="588" s="2" customFormat="1" ht="24.15" customHeight="1">
      <c r="A588" s="42"/>
      <c r="B588" s="43"/>
      <c r="C588" s="263" t="s">
        <v>569</v>
      </c>
      <c r="D588" s="263" t="s">
        <v>203</v>
      </c>
      <c r="E588" s="264" t="s">
        <v>514</v>
      </c>
      <c r="F588" s="265" t="s">
        <v>515</v>
      </c>
      <c r="G588" s="266" t="s">
        <v>190</v>
      </c>
      <c r="H588" s="267">
        <v>90.599999999999994</v>
      </c>
      <c r="I588" s="268"/>
      <c r="J588" s="269">
        <f>ROUND(I588*H588,2)</f>
        <v>0</v>
      </c>
      <c r="K588" s="265" t="s">
        <v>130</v>
      </c>
      <c r="L588" s="270"/>
      <c r="M588" s="271" t="s">
        <v>35</v>
      </c>
      <c r="N588" s="272" t="s">
        <v>52</v>
      </c>
      <c r="O588" s="88"/>
      <c r="P588" s="217">
        <f>O588*H588</f>
        <v>0</v>
      </c>
      <c r="Q588" s="217">
        <v>0.0047000000000000002</v>
      </c>
      <c r="R588" s="217">
        <f>Q588*H588</f>
        <v>0.42581999999999998</v>
      </c>
      <c r="S588" s="217">
        <v>0</v>
      </c>
      <c r="T588" s="218">
        <f>S588*H588</f>
        <v>0</v>
      </c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R588" s="219" t="s">
        <v>429</v>
      </c>
      <c r="AT588" s="219" t="s">
        <v>203</v>
      </c>
      <c r="AU588" s="219" t="s">
        <v>91</v>
      </c>
      <c r="AY588" s="20" t="s">
        <v>123</v>
      </c>
      <c r="BE588" s="220">
        <f>IF(N588="základní",J588,0)</f>
        <v>0</v>
      </c>
      <c r="BF588" s="220">
        <f>IF(N588="snížená",J588,0)</f>
        <v>0</v>
      </c>
      <c r="BG588" s="220">
        <f>IF(N588="zákl. přenesená",J588,0)</f>
        <v>0</v>
      </c>
      <c r="BH588" s="220">
        <f>IF(N588="sníž. přenesená",J588,0)</f>
        <v>0</v>
      </c>
      <c r="BI588" s="220">
        <f>IF(N588="nulová",J588,0)</f>
        <v>0</v>
      </c>
      <c r="BJ588" s="20" t="s">
        <v>89</v>
      </c>
      <c r="BK588" s="220">
        <f>ROUND(I588*H588,2)</f>
        <v>0</v>
      </c>
      <c r="BL588" s="20" t="s">
        <v>311</v>
      </c>
      <c r="BM588" s="219" t="s">
        <v>570</v>
      </c>
    </row>
    <row r="589" s="14" customFormat="1">
      <c r="A589" s="14"/>
      <c r="B589" s="241"/>
      <c r="C589" s="242"/>
      <c r="D589" s="232" t="s">
        <v>193</v>
      </c>
      <c r="E589" s="242"/>
      <c r="F589" s="244" t="s">
        <v>571</v>
      </c>
      <c r="G589" s="242"/>
      <c r="H589" s="245">
        <v>90.599999999999994</v>
      </c>
      <c r="I589" s="246"/>
      <c r="J589" s="242"/>
      <c r="K589" s="242"/>
      <c r="L589" s="247"/>
      <c r="M589" s="248"/>
      <c r="N589" s="249"/>
      <c r="O589" s="249"/>
      <c r="P589" s="249"/>
      <c r="Q589" s="249"/>
      <c r="R589" s="249"/>
      <c r="S589" s="249"/>
      <c r="T589" s="25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1" t="s">
        <v>193</v>
      </c>
      <c r="AU589" s="251" t="s">
        <v>91</v>
      </c>
      <c r="AV589" s="14" t="s">
        <v>91</v>
      </c>
      <c r="AW589" s="14" t="s">
        <v>4</v>
      </c>
      <c r="AX589" s="14" t="s">
        <v>89</v>
      </c>
      <c r="AY589" s="251" t="s">
        <v>123</v>
      </c>
    </row>
    <row r="590" s="2" customFormat="1" ht="24.15" customHeight="1">
      <c r="A590" s="42"/>
      <c r="B590" s="43"/>
      <c r="C590" s="208" t="s">
        <v>572</v>
      </c>
      <c r="D590" s="208" t="s">
        <v>126</v>
      </c>
      <c r="E590" s="209" t="s">
        <v>565</v>
      </c>
      <c r="F590" s="210" t="s">
        <v>566</v>
      </c>
      <c r="G590" s="211" t="s">
        <v>190</v>
      </c>
      <c r="H590" s="212">
        <v>75.5</v>
      </c>
      <c r="I590" s="213"/>
      <c r="J590" s="214">
        <f>ROUND(I590*H590,2)</f>
        <v>0</v>
      </c>
      <c r="K590" s="210" t="s">
        <v>130</v>
      </c>
      <c r="L590" s="48"/>
      <c r="M590" s="215" t="s">
        <v>35</v>
      </c>
      <c r="N590" s="216" t="s">
        <v>52</v>
      </c>
      <c r="O590" s="88"/>
      <c r="P590" s="217">
        <f>O590*H590</f>
        <v>0</v>
      </c>
      <c r="Q590" s="217">
        <v>0.00093999999999999997</v>
      </c>
      <c r="R590" s="217">
        <f>Q590*H590</f>
        <v>0.070969999999999991</v>
      </c>
      <c r="S590" s="217">
        <v>0</v>
      </c>
      <c r="T590" s="218">
        <f>S590*H590</f>
        <v>0</v>
      </c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R590" s="219" t="s">
        <v>311</v>
      </c>
      <c r="AT590" s="219" t="s">
        <v>126</v>
      </c>
      <c r="AU590" s="219" t="s">
        <v>91</v>
      </c>
      <c r="AY590" s="20" t="s">
        <v>123</v>
      </c>
      <c r="BE590" s="220">
        <f>IF(N590="základní",J590,0)</f>
        <v>0</v>
      </c>
      <c r="BF590" s="220">
        <f>IF(N590="snížená",J590,0)</f>
        <v>0</v>
      </c>
      <c r="BG590" s="220">
        <f>IF(N590="zákl. přenesená",J590,0)</f>
        <v>0</v>
      </c>
      <c r="BH590" s="220">
        <f>IF(N590="sníž. přenesená",J590,0)</f>
        <v>0</v>
      </c>
      <c r="BI590" s="220">
        <f>IF(N590="nulová",J590,0)</f>
        <v>0</v>
      </c>
      <c r="BJ590" s="20" t="s">
        <v>89</v>
      </c>
      <c r="BK590" s="220">
        <f>ROUND(I590*H590,2)</f>
        <v>0</v>
      </c>
      <c r="BL590" s="20" t="s">
        <v>311</v>
      </c>
      <c r="BM590" s="219" t="s">
        <v>573</v>
      </c>
    </row>
    <row r="591" s="2" customFormat="1">
      <c r="A591" s="42"/>
      <c r="B591" s="43"/>
      <c r="C591" s="44"/>
      <c r="D591" s="221" t="s">
        <v>133</v>
      </c>
      <c r="E591" s="44"/>
      <c r="F591" s="222" t="s">
        <v>568</v>
      </c>
      <c r="G591" s="44"/>
      <c r="H591" s="44"/>
      <c r="I591" s="223"/>
      <c r="J591" s="44"/>
      <c r="K591" s="44"/>
      <c r="L591" s="48"/>
      <c r="M591" s="224"/>
      <c r="N591" s="225"/>
      <c r="O591" s="88"/>
      <c r="P591" s="88"/>
      <c r="Q591" s="88"/>
      <c r="R591" s="88"/>
      <c r="S591" s="88"/>
      <c r="T591" s="89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T591" s="20" t="s">
        <v>133</v>
      </c>
      <c r="AU591" s="20" t="s">
        <v>91</v>
      </c>
    </row>
    <row r="592" s="2" customFormat="1" ht="24.15" customHeight="1">
      <c r="A592" s="42"/>
      <c r="B592" s="43"/>
      <c r="C592" s="263" t="s">
        <v>574</v>
      </c>
      <c r="D592" s="263" t="s">
        <v>203</v>
      </c>
      <c r="E592" s="264" t="s">
        <v>474</v>
      </c>
      <c r="F592" s="265" t="s">
        <v>475</v>
      </c>
      <c r="G592" s="266" t="s">
        <v>190</v>
      </c>
      <c r="H592" s="267">
        <v>90.599999999999994</v>
      </c>
      <c r="I592" s="268"/>
      <c r="J592" s="269">
        <f>ROUND(I592*H592,2)</f>
        <v>0</v>
      </c>
      <c r="K592" s="265" t="s">
        <v>130</v>
      </c>
      <c r="L592" s="270"/>
      <c r="M592" s="271" t="s">
        <v>35</v>
      </c>
      <c r="N592" s="272" t="s">
        <v>52</v>
      </c>
      <c r="O592" s="88"/>
      <c r="P592" s="217">
        <f>O592*H592</f>
        <v>0</v>
      </c>
      <c r="Q592" s="217">
        <v>0.0040000000000000001</v>
      </c>
      <c r="R592" s="217">
        <f>Q592*H592</f>
        <v>0.3624</v>
      </c>
      <c r="S592" s="217">
        <v>0</v>
      </c>
      <c r="T592" s="218">
        <f>S592*H592</f>
        <v>0</v>
      </c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R592" s="219" t="s">
        <v>429</v>
      </c>
      <c r="AT592" s="219" t="s">
        <v>203</v>
      </c>
      <c r="AU592" s="219" t="s">
        <v>91</v>
      </c>
      <c r="AY592" s="20" t="s">
        <v>123</v>
      </c>
      <c r="BE592" s="220">
        <f>IF(N592="základní",J592,0)</f>
        <v>0</v>
      </c>
      <c r="BF592" s="220">
        <f>IF(N592="snížená",J592,0)</f>
        <v>0</v>
      </c>
      <c r="BG592" s="220">
        <f>IF(N592="zákl. přenesená",J592,0)</f>
        <v>0</v>
      </c>
      <c r="BH592" s="220">
        <f>IF(N592="sníž. přenesená",J592,0)</f>
        <v>0</v>
      </c>
      <c r="BI592" s="220">
        <f>IF(N592="nulová",J592,0)</f>
        <v>0</v>
      </c>
      <c r="BJ592" s="20" t="s">
        <v>89</v>
      </c>
      <c r="BK592" s="220">
        <f>ROUND(I592*H592,2)</f>
        <v>0</v>
      </c>
      <c r="BL592" s="20" t="s">
        <v>311</v>
      </c>
      <c r="BM592" s="219" t="s">
        <v>575</v>
      </c>
    </row>
    <row r="593" s="14" customFormat="1">
      <c r="A593" s="14"/>
      <c r="B593" s="241"/>
      <c r="C593" s="242"/>
      <c r="D593" s="232" t="s">
        <v>193</v>
      </c>
      <c r="E593" s="242"/>
      <c r="F593" s="244" t="s">
        <v>571</v>
      </c>
      <c r="G593" s="242"/>
      <c r="H593" s="245">
        <v>90.599999999999994</v>
      </c>
      <c r="I593" s="246"/>
      <c r="J593" s="242"/>
      <c r="K593" s="242"/>
      <c r="L593" s="247"/>
      <c r="M593" s="248"/>
      <c r="N593" s="249"/>
      <c r="O593" s="249"/>
      <c r="P593" s="249"/>
      <c r="Q593" s="249"/>
      <c r="R593" s="249"/>
      <c r="S593" s="249"/>
      <c r="T593" s="25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1" t="s">
        <v>193</v>
      </c>
      <c r="AU593" s="251" t="s">
        <v>91</v>
      </c>
      <c r="AV593" s="14" t="s">
        <v>91</v>
      </c>
      <c r="AW593" s="14" t="s">
        <v>4</v>
      </c>
      <c r="AX593" s="14" t="s">
        <v>89</v>
      </c>
      <c r="AY593" s="251" t="s">
        <v>123</v>
      </c>
    </row>
    <row r="594" s="2" customFormat="1" ht="24.15" customHeight="1">
      <c r="A594" s="42"/>
      <c r="B594" s="43"/>
      <c r="C594" s="208" t="s">
        <v>576</v>
      </c>
      <c r="D594" s="208" t="s">
        <v>126</v>
      </c>
      <c r="E594" s="209" t="s">
        <v>565</v>
      </c>
      <c r="F594" s="210" t="s">
        <v>566</v>
      </c>
      <c r="G594" s="211" t="s">
        <v>190</v>
      </c>
      <c r="H594" s="212">
        <v>75.5</v>
      </c>
      <c r="I594" s="213"/>
      <c r="J594" s="214">
        <f>ROUND(I594*H594,2)</f>
        <v>0</v>
      </c>
      <c r="K594" s="210" t="s">
        <v>130</v>
      </c>
      <c r="L594" s="48"/>
      <c r="M594" s="215" t="s">
        <v>35</v>
      </c>
      <c r="N594" s="216" t="s">
        <v>52</v>
      </c>
      <c r="O594" s="88"/>
      <c r="P594" s="217">
        <f>O594*H594</f>
        <v>0</v>
      </c>
      <c r="Q594" s="217">
        <v>0.00093999999999999997</v>
      </c>
      <c r="R594" s="217">
        <f>Q594*H594</f>
        <v>0.070969999999999991</v>
      </c>
      <c r="S594" s="217">
        <v>0</v>
      </c>
      <c r="T594" s="218">
        <f>S594*H594</f>
        <v>0</v>
      </c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R594" s="219" t="s">
        <v>311</v>
      </c>
      <c r="AT594" s="219" t="s">
        <v>126</v>
      </c>
      <c r="AU594" s="219" t="s">
        <v>91</v>
      </c>
      <c r="AY594" s="20" t="s">
        <v>123</v>
      </c>
      <c r="BE594" s="220">
        <f>IF(N594="základní",J594,0)</f>
        <v>0</v>
      </c>
      <c r="BF594" s="220">
        <f>IF(N594="snížená",J594,0)</f>
        <v>0</v>
      </c>
      <c r="BG594" s="220">
        <f>IF(N594="zákl. přenesená",J594,0)</f>
        <v>0</v>
      </c>
      <c r="BH594" s="220">
        <f>IF(N594="sníž. přenesená",J594,0)</f>
        <v>0</v>
      </c>
      <c r="BI594" s="220">
        <f>IF(N594="nulová",J594,0)</f>
        <v>0</v>
      </c>
      <c r="BJ594" s="20" t="s">
        <v>89</v>
      </c>
      <c r="BK594" s="220">
        <f>ROUND(I594*H594,2)</f>
        <v>0</v>
      </c>
      <c r="BL594" s="20" t="s">
        <v>311</v>
      </c>
      <c r="BM594" s="219" t="s">
        <v>577</v>
      </c>
    </row>
    <row r="595" s="2" customFormat="1">
      <c r="A595" s="42"/>
      <c r="B595" s="43"/>
      <c r="C595" s="44"/>
      <c r="D595" s="221" t="s">
        <v>133</v>
      </c>
      <c r="E595" s="44"/>
      <c r="F595" s="222" t="s">
        <v>568</v>
      </c>
      <c r="G595" s="44"/>
      <c r="H595" s="44"/>
      <c r="I595" s="223"/>
      <c r="J595" s="44"/>
      <c r="K595" s="44"/>
      <c r="L595" s="48"/>
      <c r="M595" s="224"/>
      <c r="N595" s="225"/>
      <c r="O595" s="88"/>
      <c r="P595" s="88"/>
      <c r="Q595" s="88"/>
      <c r="R595" s="88"/>
      <c r="S595" s="88"/>
      <c r="T595" s="89"/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T595" s="20" t="s">
        <v>133</v>
      </c>
      <c r="AU595" s="20" t="s">
        <v>91</v>
      </c>
    </row>
    <row r="596" s="2" customFormat="1" ht="24.15" customHeight="1">
      <c r="A596" s="42"/>
      <c r="B596" s="43"/>
      <c r="C596" s="263" t="s">
        <v>578</v>
      </c>
      <c r="D596" s="263" t="s">
        <v>203</v>
      </c>
      <c r="E596" s="264" t="s">
        <v>521</v>
      </c>
      <c r="F596" s="265" t="s">
        <v>522</v>
      </c>
      <c r="G596" s="266" t="s">
        <v>190</v>
      </c>
      <c r="H596" s="267">
        <v>90.599999999999994</v>
      </c>
      <c r="I596" s="268"/>
      <c r="J596" s="269">
        <f>ROUND(I596*H596,2)</f>
        <v>0</v>
      </c>
      <c r="K596" s="265" t="s">
        <v>130</v>
      </c>
      <c r="L596" s="270"/>
      <c r="M596" s="271" t="s">
        <v>35</v>
      </c>
      <c r="N596" s="272" t="s">
        <v>52</v>
      </c>
      <c r="O596" s="88"/>
      <c r="P596" s="217">
        <f>O596*H596</f>
        <v>0</v>
      </c>
      <c r="Q596" s="217">
        <v>0.0064000000000000003</v>
      </c>
      <c r="R596" s="217">
        <f>Q596*H596</f>
        <v>0.57984000000000002</v>
      </c>
      <c r="S596" s="217">
        <v>0</v>
      </c>
      <c r="T596" s="218">
        <f>S596*H596</f>
        <v>0</v>
      </c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R596" s="219" t="s">
        <v>429</v>
      </c>
      <c r="AT596" s="219" t="s">
        <v>203</v>
      </c>
      <c r="AU596" s="219" t="s">
        <v>91</v>
      </c>
      <c r="AY596" s="20" t="s">
        <v>123</v>
      </c>
      <c r="BE596" s="220">
        <f>IF(N596="základní",J596,0)</f>
        <v>0</v>
      </c>
      <c r="BF596" s="220">
        <f>IF(N596="snížená",J596,0)</f>
        <v>0</v>
      </c>
      <c r="BG596" s="220">
        <f>IF(N596="zákl. přenesená",J596,0)</f>
        <v>0</v>
      </c>
      <c r="BH596" s="220">
        <f>IF(N596="sníž. přenesená",J596,0)</f>
        <v>0</v>
      </c>
      <c r="BI596" s="220">
        <f>IF(N596="nulová",J596,0)</f>
        <v>0</v>
      </c>
      <c r="BJ596" s="20" t="s">
        <v>89</v>
      </c>
      <c r="BK596" s="220">
        <f>ROUND(I596*H596,2)</f>
        <v>0</v>
      </c>
      <c r="BL596" s="20" t="s">
        <v>311</v>
      </c>
      <c r="BM596" s="219" t="s">
        <v>579</v>
      </c>
    </row>
    <row r="597" s="14" customFormat="1">
      <c r="A597" s="14"/>
      <c r="B597" s="241"/>
      <c r="C597" s="242"/>
      <c r="D597" s="232" t="s">
        <v>193</v>
      </c>
      <c r="E597" s="242"/>
      <c r="F597" s="244" t="s">
        <v>571</v>
      </c>
      <c r="G597" s="242"/>
      <c r="H597" s="245">
        <v>90.599999999999994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1" t="s">
        <v>193</v>
      </c>
      <c r="AU597" s="251" t="s">
        <v>91</v>
      </c>
      <c r="AV597" s="14" t="s">
        <v>91</v>
      </c>
      <c r="AW597" s="14" t="s">
        <v>4</v>
      </c>
      <c r="AX597" s="14" t="s">
        <v>89</v>
      </c>
      <c r="AY597" s="251" t="s">
        <v>123</v>
      </c>
    </row>
    <row r="598" s="2" customFormat="1" ht="24.15" customHeight="1">
      <c r="A598" s="42"/>
      <c r="B598" s="43"/>
      <c r="C598" s="208" t="s">
        <v>580</v>
      </c>
      <c r="D598" s="208" t="s">
        <v>126</v>
      </c>
      <c r="E598" s="209" t="s">
        <v>581</v>
      </c>
      <c r="F598" s="210" t="s">
        <v>582</v>
      </c>
      <c r="G598" s="211" t="s">
        <v>363</v>
      </c>
      <c r="H598" s="212">
        <v>9.2420000000000009</v>
      </c>
      <c r="I598" s="213"/>
      <c r="J598" s="214">
        <f>ROUND(I598*H598,2)</f>
        <v>0</v>
      </c>
      <c r="K598" s="210" t="s">
        <v>130</v>
      </c>
      <c r="L598" s="48"/>
      <c r="M598" s="215" t="s">
        <v>35</v>
      </c>
      <c r="N598" s="216" t="s">
        <v>52</v>
      </c>
      <c r="O598" s="88"/>
      <c r="P598" s="217">
        <f>O598*H598</f>
        <v>0</v>
      </c>
      <c r="Q598" s="217">
        <v>0</v>
      </c>
      <c r="R598" s="217">
        <f>Q598*H598</f>
        <v>0</v>
      </c>
      <c r="S598" s="217">
        <v>0</v>
      </c>
      <c r="T598" s="218">
        <f>S598*H598</f>
        <v>0</v>
      </c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R598" s="219" t="s">
        <v>311</v>
      </c>
      <c r="AT598" s="219" t="s">
        <v>126</v>
      </c>
      <c r="AU598" s="219" t="s">
        <v>91</v>
      </c>
      <c r="AY598" s="20" t="s">
        <v>123</v>
      </c>
      <c r="BE598" s="220">
        <f>IF(N598="základní",J598,0)</f>
        <v>0</v>
      </c>
      <c r="BF598" s="220">
        <f>IF(N598="snížená",J598,0)</f>
        <v>0</v>
      </c>
      <c r="BG598" s="220">
        <f>IF(N598="zákl. přenesená",J598,0)</f>
        <v>0</v>
      </c>
      <c r="BH598" s="220">
        <f>IF(N598="sníž. přenesená",J598,0)</f>
        <v>0</v>
      </c>
      <c r="BI598" s="220">
        <f>IF(N598="nulová",J598,0)</f>
        <v>0</v>
      </c>
      <c r="BJ598" s="20" t="s">
        <v>89</v>
      </c>
      <c r="BK598" s="220">
        <f>ROUND(I598*H598,2)</f>
        <v>0</v>
      </c>
      <c r="BL598" s="20" t="s">
        <v>311</v>
      </c>
      <c r="BM598" s="219" t="s">
        <v>583</v>
      </c>
    </row>
    <row r="599" s="2" customFormat="1">
      <c r="A599" s="42"/>
      <c r="B599" s="43"/>
      <c r="C599" s="44"/>
      <c r="D599" s="221" t="s">
        <v>133</v>
      </c>
      <c r="E599" s="44"/>
      <c r="F599" s="222" t="s">
        <v>584</v>
      </c>
      <c r="G599" s="44"/>
      <c r="H599" s="44"/>
      <c r="I599" s="223"/>
      <c r="J599" s="44"/>
      <c r="K599" s="44"/>
      <c r="L599" s="48"/>
      <c r="M599" s="224"/>
      <c r="N599" s="225"/>
      <c r="O599" s="88"/>
      <c r="P599" s="88"/>
      <c r="Q599" s="88"/>
      <c r="R599" s="88"/>
      <c r="S599" s="88"/>
      <c r="T599" s="89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T599" s="20" t="s">
        <v>133</v>
      </c>
      <c r="AU599" s="20" t="s">
        <v>91</v>
      </c>
    </row>
    <row r="600" s="12" customFormat="1" ht="22.8" customHeight="1">
      <c r="A600" s="12"/>
      <c r="B600" s="192"/>
      <c r="C600" s="193"/>
      <c r="D600" s="194" t="s">
        <v>80</v>
      </c>
      <c r="E600" s="206" t="s">
        <v>585</v>
      </c>
      <c r="F600" s="206" t="s">
        <v>586</v>
      </c>
      <c r="G600" s="193"/>
      <c r="H600" s="193"/>
      <c r="I600" s="196"/>
      <c r="J600" s="207">
        <f>BK600</f>
        <v>0</v>
      </c>
      <c r="K600" s="193"/>
      <c r="L600" s="198"/>
      <c r="M600" s="199"/>
      <c r="N600" s="200"/>
      <c r="O600" s="200"/>
      <c r="P600" s="201">
        <f>SUM(P601:P746)</f>
        <v>0</v>
      </c>
      <c r="Q600" s="200"/>
      <c r="R600" s="201">
        <f>SUM(R601:R746)</f>
        <v>1.753398</v>
      </c>
      <c r="S600" s="200"/>
      <c r="T600" s="202">
        <f>SUM(T601:T746)</f>
        <v>10.242750000000001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3" t="s">
        <v>91</v>
      </c>
      <c r="AT600" s="204" t="s">
        <v>80</v>
      </c>
      <c r="AU600" s="204" t="s">
        <v>89</v>
      </c>
      <c r="AY600" s="203" t="s">
        <v>123</v>
      </c>
      <c r="BK600" s="205">
        <f>SUM(BK601:BK746)</f>
        <v>0</v>
      </c>
    </row>
    <row r="601" s="2" customFormat="1" ht="33" customHeight="1">
      <c r="A601" s="42"/>
      <c r="B601" s="43"/>
      <c r="C601" s="208" t="s">
        <v>587</v>
      </c>
      <c r="D601" s="208" t="s">
        <v>126</v>
      </c>
      <c r="E601" s="209" t="s">
        <v>588</v>
      </c>
      <c r="F601" s="210" t="s">
        <v>589</v>
      </c>
      <c r="G601" s="211" t="s">
        <v>190</v>
      </c>
      <c r="H601" s="212">
        <v>124.8</v>
      </c>
      <c r="I601" s="213"/>
      <c r="J601" s="214">
        <f>ROUND(I601*H601,2)</f>
        <v>0</v>
      </c>
      <c r="K601" s="210" t="s">
        <v>130</v>
      </c>
      <c r="L601" s="48"/>
      <c r="M601" s="215" t="s">
        <v>35</v>
      </c>
      <c r="N601" s="216" t="s">
        <v>52</v>
      </c>
      <c r="O601" s="88"/>
      <c r="P601" s="217">
        <f>O601*H601</f>
        <v>0</v>
      </c>
      <c r="Q601" s="217">
        <v>0</v>
      </c>
      <c r="R601" s="217">
        <f>Q601*H601</f>
        <v>0</v>
      </c>
      <c r="S601" s="217">
        <v>0.035000000000000003</v>
      </c>
      <c r="T601" s="218">
        <f>S601*H601</f>
        <v>4.3680000000000003</v>
      </c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R601" s="219" t="s">
        <v>311</v>
      </c>
      <c r="AT601" s="219" t="s">
        <v>126</v>
      </c>
      <c r="AU601" s="219" t="s">
        <v>91</v>
      </c>
      <c r="AY601" s="20" t="s">
        <v>123</v>
      </c>
      <c r="BE601" s="220">
        <f>IF(N601="základní",J601,0)</f>
        <v>0</v>
      </c>
      <c r="BF601" s="220">
        <f>IF(N601="snížená",J601,0)</f>
        <v>0</v>
      </c>
      <c r="BG601" s="220">
        <f>IF(N601="zákl. přenesená",J601,0)</f>
        <v>0</v>
      </c>
      <c r="BH601" s="220">
        <f>IF(N601="sníž. přenesená",J601,0)</f>
        <v>0</v>
      </c>
      <c r="BI601" s="220">
        <f>IF(N601="nulová",J601,0)</f>
        <v>0</v>
      </c>
      <c r="BJ601" s="20" t="s">
        <v>89</v>
      </c>
      <c r="BK601" s="220">
        <f>ROUND(I601*H601,2)</f>
        <v>0</v>
      </c>
      <c r="BL601" s="20" t="s">
        <v>311</v>
      </c>
      <c r="BM601" s="219" t="s">
        <v>590</v>
      </c>
    </row>
    <row r="602" s="2" customFormat="1">
      <c r="A602" s="42"/>
      <c r="B602" s="43"/>
      <c r="C602" s="44"/>
      <c r="D602" s="221" t="s">
        <v>133</v>
      </c>
      <c r="E602" s="44"/>
      <c r="F602" s="222" t="s">
        <v>591</v>
      </c>
      <c r="G602" s="44"/>
      <c r="H602" s="44"/>
      <c r="I602" s="223"/>
      <c r="J602" s="44"/>
      <c r="K602" s="44"/>
      <c r="L602" s="48"/>
      <c r="M602" s="224"/>
      <c r="N602" s="225"/>
      <c r="O602" s="88"/>
      <c r="P602" s="88"/>
      <c r="Q602" s="88"/>
      <c r="R602" s="88"/>
      <c r="S602" s="88"/>
      <c r="T602" s="89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T602" s="20" t="s">
        <v>133</v>
      </c>
      <c r="AU602" s="20" t="s">
        <v>91</v>
      </c>
    </row>
    <row r="603" s="13" customFormat="1">
      <c r="A603" s="13"/>
      <c r="B603" s="230"/>
      <c r="C603" s="231"/>
      <c r="D603" s="232" t="s">
        <v>193</v>
      </c>
      <c r="E603" s="233" t="s">
        <v>35</v>
      </c>
      <c r="F603" s="234" t="s">
        <v>316</v>
      </c>
      <c r="G603" s="231"/>
      <c r="H603" s="233" t="s">
        <v>35</v>
      </c>
      <c r="I603" s="235"/>
      <c r="J603" s="231"/>
      <c r="K603" s="231"/>
      <c r="L603" s="236"/>
      <c r="M603" s="237"/>
      <c r="N603" s="238"/>
      <c r="O603" s="238"/>
      <c r="P603" s="238"/>
      <c r="Q603" s="238"/>
      <c r="R603" s="238"/>
      <c r="S603" s="238"/>
      <c r="T603" s="23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0" t="s">
        <v>193</v>
      </c>
      <c r="AU603" s="240" t="s">
        <v>91</v>
      </c>
      <c r="AV603" s="13" t="s">
        <v>89</v>
      </c>
      <c r="AW603" s="13" t="s">
        <v>41</v>
      </c>
      <c r="AX603" s="13" t="s">
        <v>81</v>
      </c>
      <c r="AY603" s="240" t="s">
        <v>123</v>
      </c>
    </row>
    <row r="604" s="13" customFormat="1">
      <c r="A604" s="13"/>
      <c r="B604" s="230"/>
      <c r="C604" s="231"/>
      <c r="D604" s="232" t="s">
        <v>193</v>
      </c>
      <c r="E604" s="233" t="s">
        <v>35</v>
      </c>
      <c r="F604" s="234" t="s">
        <v>198</v>
      </c>
      <c r="G604" s="231"/>
      <c r="H604" s="233" t="s">
        <v>35</v>
      </c>
      <c r="I604" s="235"/>
      <c r="J604" s="231"/>
      <c r="K604" s="231"/>
      <c r="L604" s="236"/>
      <c r="M604" s="237"/>
      <c r="N604" s="238"/>
      <c r="O604" s="238"/>
      <c r="P604" s="238"/>
      <c r="Q604" s="238"/>
      <c r="R604" s="238"/>
      <c r="S604" s="238"/>
      <c r="T604" s="23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0" t="s">
        <v>193</v>
      </c>
      <c r="AU604" s="240" t="s">
        <v>91</v>
      </c>
      <c r="AV604" s="13" t="s">
        <v>89</v>
      </c>
      <c r="AW604" s="13" t="s">
        <v>41</v>
      </c>
      <c r="AX604" s="13" t="s">
        <v>81</v>
      </c>
      <c r="AY604" s="240" t="s">
        <v>123</v>
      </c>
    </row>
    <row r="605" s="13" customFormat="1">
      <c r="A605" s="13"/>
      <c r="B605" s="230"/>
      <c r="C605" s="231"/>
      <c r="D605" s="232" t="s">
        <v>193</v>
      </c>
      <c r="E605" s="233" t="s">
        <v>35</v>
      </c>
      <c r="F605" s="234" t="s">
        <v>317</v>
      </c>
      <c r="G605" s="231"/>
      <c r="H605" s="233" t="s">
        <v>35</v>
      </c>
      <c r="I605" s="235"/>
      <c r="J605" s="231"/>
      <c r="K605" s="231"/>
      <c r="L605" s="236"/>
      <c r="M605" s="237"/>
      <c r="N605" s="238"/>
      <c r="O605" s="238"/>
      <c r="P605" s="238"/>
      <c r="Q605" s="238"/>
      <c r="R605" s="238"/>
      <c r="S605" s="238"/>
      <c r="T605" s="23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0" t="s">
        <v>193</v>
      </c>
      <c r="AU605" s="240" t="s">
        <v>91</v>
      </c>
      <c r="AV605" s="13" t="s">
        <v>89</v>
      </c>
      <c r="AW605" s="13" t="s">
        <v>41</v>
      </c>
      <c r="AX605" s="13" t="s">
        <v>81</v>
      </c>
      <c r="AY605" s="240" t="s">
        <v>123</v>
      </c>
    </row>
    <row r="606" s="13" customFormat="1">
      <c r="A606" s="13"/>
      <c r="B606" s="230"/>
      <c r="C606" s="231"/>
      <c r="D606" s="232" t="s">
        <v>193</v>
      </c>
      <c r="E606" s="233" t="s">
        <v>35</v>
      </c>
      <c r="F606" s="234" t="s">
        <v>198</v>
      </c>
      <c r="G606" s="231"/>
      <c r="H606" s="233" t="s">
        <v>35</v>
      </c>
      <c r="I606" s="235"/>
      <c r="J606" s="231"/>
      <c r="K606" s="231"/>
      <c r="L606" s="236"/>
      <c r="M606" s="237"/>
      <c r="N606" s="238"/>
      <c r="O606" s="238"/>
      <c r="P606" s="238"/>
      <c r="Q606" s="238"/>
      <c r="R606" s="238"/>
      <c r="S606" s="238"/>
      <c r="T606" s="239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0" t="s">
        <v>193</v>
      </c>
      <c r="AU606" s="240" t="s">
        <v>91</v>
      </c>
      <c r="AV606" s="13" t="s">
        <v>89</v>
      </c>
      <c r="AW606" s="13" t="s">
        <v>41</v>
      </c>
      <c r="AX606" s="13" t="s">
        <v>81</v>
      </c>
      <c r="AY606" s="240" t="s">
        <v>123</v>
      </c>
    </row>
    <row r="607" s="13" customFormat="1">
      <c r="A607" s="13"/>
      <c r="B607" s="230"/>
      <c r="C607" s="231"/>
      <c r="D607" s="232" t="s">
        <v>193</v>
      </c>
      <c r="E607" s="233" t="s">
        <v>35</v>
      </c>
      <c r="F607" s="234" t="s">
        <v>318</v>
      </c>
      <c r="G607" s="231"/>
      <c r="H607" s="233" t="s">
        <v>35</v>
      </c>
      <c r="I607" s="235"/>
      <c r="J607" s="231"/>
      <c r="K607" s="231"/>
      <c r="L607" s="236"/>
      <c r="M607" s="237"/>
      <c r="N607" s="238"/>
      <c r="O607" s="238"/>
      <c r="P607" s="238"/>
      <c r="Q607" s="238"/>
      <c r="R607" s="238"/>
      <c r="S607" s="238"/>
      <c r="T607" s="23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0" t="s">
        <v>193</v>
      </c>
      <c r="AU607" s="240" t="s">
        <v>91</v>
      </c>
      <c r="AV607" s="13" t="s">
        <v>89</v>
      </c>
      <c r="AW607" s="13" t="s">
        <v>41</v>
      </c>
      <c r="AX607" s="13" t="s">
        <v>81</v>
      </c>
      <c r="AY607" s="240" t="s">
        <v>123</v>
      </c>
    </row>
    <row r="608" s="13" customFormat="1">
      <c r="A608" s="13"/>
      <c r="B608" s="230"/>
      <c r="C608" s="231"/>
      <c r="D608" s="232" t="s">
        <v>193</v>
      </c>
      <c r="E608" s="233" t="s">
        <v>35</v>
      </c>
      <c r="F608" s="234" t="s">
        <v>319</v>
      </c>
      <c r="G608" s="231"/>
      <c r="H608" s="233" t="s">
        <v>35</v>
      </c>
      <c r="I608" s="235"/>
      <c r="J608" s="231"/>
      <c r="K608" s="231"/>
      <c r="L608" s="236"/>
      <c r="M608" s="237"/>
      <c r="N608" s="238"/>
      <c r="O608" s="238"/>
      <c r="P608" s="238"/>
      <c r="Q608" s="238"/>
      <c r="R608" s="238"/>
      <c r="S608" s="238"/>
      <c r="T608" s="23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0" t="s">
        <v>193</v>
      </c>
      <c r="AU608" s="240" t="s">
        <v>91</v>
      </c>
      <c r="AV608" s="13" t="s">
        <v>89</v>
      </c>
      <c r="AW608" s="13" t="s">
        <v>41</v>
      </c>
      <c r="AX608" s="13" t="s">
        <v>81</v>
      </c>
      <c r="AY608" s="240" t="s">
        <v>123</v>
      </c>
    </row>
    <row r="609" s="13" customFormat="1">
      <c r="A609" s="13"/>
      <c r="B609" s="230"/>
      <c r="C609" s="231"/>
      <c r="D609" s="232" t="s">
        <v>193</v>
      </c>
      <c r="E609" s="233" t="s">
        <v>35</v>
      </c>
      <c r="F609" s="234" t="s">
        <v>198</v>
      </c>
      <c r="G609" s="231"/>
      <c r="H609" s="233" t="s">
        <v>35</v>
      </c>
      <c r="I609" s="235"/>
      <c r="J609" s="231"/>
      <c r="K609" s="231"/>
      <c r="L609" s="236"/>
      <c r="M609" s="237"/>
      <c r="N609" s="238"/>
      <c r="O609" s="238"/>
      <c r="P609" s="238"/>
      <c r="Q609" s="238"/>
      <c r="R609" s="238"/>
      <c r="S609" s="238"/>
      <c r="T609" s="23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0" t="s">
        <v>193</v>
      </c>
      <c r="AU609" s="240" t="s">
        <v>91</v>
      </c>
      <c r="AV609" s="13" t="s">
        <v>89</v>
      </c>
      <c r="AW609" s="13" t="s">
        <v>41</v>
      </c>
      <c r="AX609" s="13" t="s">
        <v>81</v>
      </c>
      <c r="AY609" s="240" t="s">
        <v>123</v>
      </c>
    </row>
    <row r="610" s="13" customFormat="1">
      <c r="A610" s="13"/>
      <c r="B610" s="230"/>
      <c r="C610" s="231"/>
      <c r="D610" s="232" t="s">
        <v>193</v>
      </c>
      <c r="E610" s="233" t="s">
        <v>35</v>
      </c>
      <c r="F610" s="234" t="s">
        <v>320</v>
      </c>
      <c r="G610" s="231"/>
      <c r="H610" s="233" t="s">
        <v>35</v>
      </c>
      <c r="I610" s="235"/>
      <c r="J610" s="231"/>
      <c r="K610" s="231"/>
      <c r="L610" s="236"/>
      <c r="M610" s="237"/>
      <c r="N610" s="238"/>
      <c r="O610" s="238"/>
      <c r="P610" s="238"/>
      <c r="Q610" s="238"/>
      <c r="R610" s="238"/>
      <c r="S610" s="238"/>
      <c r="T610" s="23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0" t="s">
        <v>193</v>
      </c>
      <c r="AU610" s="240" t="s">
        <v>91</v>
      </c>
      <c r="AV610" s="13" t="s">
        <v>89</v>
      </c>
      <c r="AW610" s="13" t="s">
        <v>41</v>
      </c>
      <c r="AX610" s="13" t="s">
        <v>81</v>
      </c>
      <c r="AY610" s="240" t="s">
        <v>123</v>
      </c>
    </row>
    <row r="611" s="13" customFormat="1">
      <c r="A611" s="13"/>
      <c r="B611" s="230"/>
      <c r="C611" s="231"/>
      <c r="D611" s="232" t="s">
        <v>193</v>
      </c>
      <c r="E611" s="233" t="s">
        <v>35</v>
      </c>
      <c r="F611" s="234" t="s">
        <v>321</v>
      </c>
      <c r="G611" s="231"/>
      <c r="H611" s="233" t="s">
        <v>35</v>
      </c>
      <c r="I611" s="235"/>
      <c r="J611" s="231"/>
      <c r="K611" s="231"/>
      <c r="L611" s="236"/>
      <c r="M611" s="237"/>
      <c r="N611" s="238"/>
      <c r="O611" s="238"/>
      <c r="P611" s="238"/>
      <c r="Q611" s="238"/>
      <c r="R611" s="238"/>
      <c r="S611" s="238"/>
      <c r="T611" s="23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0" t="s">
        <v>193</v>
      </c>
      <c r="AU611" s="240" t="s">
        <v>91</v>
      </c>
      <c r="AV611" s="13" t="s">
        <v>89</v>
      </c>
      <c r="AW611" s="13" t="s">
        <v>41</v>
      </c>
      <c r="AX611" s="13" t="s">
        <v>81</v>
      </c>
      <c r="AY611" s="240" t="s">
        <v>123</v>
      </c>
    </row>
    <row r="612" s="13" customFormat="1">
      <c r="A612" s="13"/>
      <c r="B612" s="230"/>
      <c r="C612" s="231"/>
      <c r="D612" s="232" t="s">
        <v>193</v>
      </c>
      <c r="E612" s="233" t="s">
        <v>35</v>
      </c>
      <c r="F612" s="234" t="s">
        <v>322</v>
      </c>
      <c r="G612" s="231"/>
      <c r="H612" s="233" t="s">
        <v>35</v>
      </c>
      <c r="I612" s="235"/>
      <c r="J612" s="231"/>
      <c r="K612" s="231"/>
      <c r="L612" s="236"/>
      <c r="M612" s="237"/>
      <c r="N612" s="238"/>
      <c r="O612" s="238"/>
      <c r="P612" s="238"/>
      <c r="Q612" s="238"/>
      <c r="R612" s="238"/>
      <c r="S612" s="238"/>
      <c r="T612" s="23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0" t="s">
        <v>193</v>
      </c>
      <c r="AU612" s="240" t="s">
        <v>91</v>
      </c>
      <c r="AV612" s="13" t="s">
        <v>89</v>
      </c>
      <c r="AW612" s="13" t="s">
        <v>41</v>
      </c>
      <c r="AX612" s="13" t="s">
        <v>81</v>
      </c>
      <c r="AY612" s="240" t="s">
        <v>123</v>
      </c>
    </row>
    <row r="613" s="13" customFormat="1">
      <c r="A613" s="13"/>
      <c r="B613" s="230"/>
      <c r="C613" s="231"/>
      <c r="D613" s="232" t="s">
        <v>193</v>
      </c>
      <c r="E613" s="233" t="s">
        <v>35</v>
      </c>
      <c r="F613" s="234" t="s">
        <v>323</v>
      </c>
      <c r="G613" s="231"/>
      <c r="H613" s="233" t="s">
        <v>35</v>
      </c>
      <c r="I613" s="235"/>
      <c r="J613" s="231"/>
      <c r="K613" s="231"/>
      <c r="L613" s="236"/>
      <c r="M613" s="237"/>
      <c r="N613" s="238"/>
      <c r="O613" s="238"/>
      <c r="P613" s="238"/>
      <c r="Q613" s="238"/>
      <c r="R613" s="238"/>
      <c r="S613" s="238"/>
      <c r="T613" s="23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0" t="s">
        <v>193</v>
      </c>
      <c r="AU613" s="240" t="s">
        <v>91</v>
      </c>
      <c r="AV613" s="13" t="s">
        <v>89</v>
      </c>
      <c r="AW613" s="13" t="s">
        <v>41</v>
      </c>
      <c r="AX613" s="13" t="s">
        <v>81</v>
      </c>
      <c r="AY613" s="240" t="s">
        <v>123</v>
      </c>
    </row>
    <row r="614" s="13" customFormat="1">
      <c r="A614" s="13"/>
      <c r="B614" s="230"/>
      <c r="C614" s="231"/>
      <c r="D614" s="232" t="s">
        <v>193</v>
      </c>
      <c r="E614" s="233" t="s">
        <v>35</v>
      </c>
      <c r="F614" s="234" t="s">
        <v>324</v>
      </c>
      <c r="G614" s="231"/>
      <c r="H614" s="233" t="s">
        <v>35</v>
      </c>
      <c r="I614" s="235"/>
      <c r="J614" s="231"/>
      <c r="K614" s="231"/>
      <c r="L614" s="236"/>
      <c r="M614" s="237"/>
      <c r="N614" s="238"/>
      <c r="O614" s="238"/>
      <c r="P614" s="238"/>
      <c r="Q614" s="238"/>
      <c r="R614" s="238"/>
      <c r="S614" s="238"/>
      <c r="T614" s="23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0" t="s">
        <v>193</v>
      </c>
      <c r="AU614" s="240" t="s">
        <v>91</v>
      </c>
      <c r="AV614" s="13" t="s">
        <v>89</v>
      </c>
      <c r="AW614" s="13" t="s">
        <v>41</v>
      </c>
      <c r="AX614" s="13" t="s">
        <v>81</v>
      </c>
      <c r="AY614" s="240" t="s">
        <v>123</v>
      </c>
    </row>
    <row r="615" s="13" customFormat="1">
      <c r="A615" s="13"/>
      <c r="B615" s="230"/>
      <c r="C615" s="231"/>
      <c r="D615" s="232" t="s">
        <v>193</v>
      </c>
      <c r="E615" s="233" t="s">
        <v>35</v>
      </c>
      <c r="F615" s="234" t="s">
        <v>325</v>
      </c>
      <c r="G615" s="231"/>
      <c r="H615" s="233" t="s">
        <v>35</v>
      </c>
      <c r="I615" s="235"/>
      <c r="J615" s="231"/>
      <c r="K615" s="231"/>
      <c r="L615" s="236"/>
      <c r="M615" s="237"/>
      <c r="N615" s="238"/>
      <c r="O615" s="238"/>
      <c r="P615" s="238"/>
      <c r="Q615" s="238"/>
      <c r="R615" s="238"/>
      <c r="S615" s="238"/>
      <c r="T615" s="23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0" t="s">
        <v>193</v>
      </c>
      <c r="AU615" s="240" t="s">
        <v>91</v>
      </c>
      <c r="AV615" s="13" t="s">
        <v>89</v>
      </c>
      <c r="AW615" s="13" t="s">
        <v>41</v>
      </c>
      <c r="AX615" s="13" t="s">
        <v>81</v>
      </c>
      <c r="AY615" s="240" t="s">
        <v>123</v>
      </c>
    </row>
    <row r="616" s="13" customFormat="1">
      <c r="A616" s="13"/>
      <c r="B616" s="230"/>
      <c r="C616" s="231"/>
      <c r="D616" s="232" t="s">
        <v>193</v>
      </c>
      <c r="E616" s="233" t="s">
        <v>35</v>
      </c>
      <c r="F616" s="234" t="s">
        <v>326</v>
      </c>
      <c r="G616" s="231"/>
      <c r="H616" s="233" t="s">
        <v>35</v>
      </c>
      <c r="I616" s="235"/>
      <c r="J616" s="231"/>
      <c r="K616" s="231"/>
      <c r="L616" s="236"/>
      <c r="M616" s="237"/>
      <c r="N616" s="238"/>
      <c r="O616" s="238"/>
      <c r="P616" s="238"/>
      <c r="Q616" s="238"/>
      <c r="R616" s="238"/>
      <c r="S616" s="238"/>
      <c r="T616" s="23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0" t="s">
        <v>193</v>
      </c>
      <c r="AU616" s="240" t="s">
        <v>91</v>
      </c>
      <c r="AV616" s="13" t="s">
        <v>89</v>
      </c>
      <c r="AW616" s="13" t="s">
        <v>41</v>
      </c>
      <c r="AX616" s="13" t="s">
        <v>81</v>
      </c>
      <c r="AY616" s="240" t="s">
        <v>123</v>
      </c>
    </row>
    <row r="617" s="14" customFormat="1">
      <c r="A617" s="14"/>
      <c r="B617" s="241"/>
      <c r="C617" s="242"/>
      <c r="D617" s="232" t="s">
        <v>193</v>
      </c>
      <c r="E617" s="243" t="s">
        <v>35</v>
      </c>
      <c r="F617" s="244" t="s">
        <v>592</v>
      </c>
      <c r="G617" s="242"/>
      <c r="H617" s="245">
        <v>124.8</v>
      </c>
      <c r="I617" s="246"/>
      <c r="J617" s="242"/>
      <c r="K617" s="242"/>
      <c r="L617" s="247"/>
      <c r="M617" s="248"/>
      <c r="N617" s="249"/>
      <c r="O617" s="249"/>
      <c r="P617" s="249"/>
      <c r="Q617" s="249"/>
      <c r="R617" s="249"/>
      <c r="S617" s="249"/>
      <c r="T617" s="25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1" t="s">
        <v>193</v>
      </c>
      <c r="AU617" s="251" t="s">
        <v>91</v>
      </c>
      <c r="AV617" s="14" t="s">
        <v>91</v>
      </c>
      <c r="AW617" s="14" t="s">
        <v>41</v>
      </c>
      <c r="AX617" s="14" t="s">
        <v>89</v>
      </c>
      <c r="AY617" s="251" t="s">
        <v>123</v>
      </c>
    </row>
    <row r="618" s="2" customFormat="1" ht="24.15" customHeight="1">
      <c r="A618" s="42"/>
      <c r="B618" s="43"/>
      <c r="C618" s="208" t="s">
        <v>593</v>
      </c>
      <c r="D618" s="208" t="s">
        <v>126</v>
      </c>
      <c r="E618" s="209" t="s">
        <v>594</v>
      </c>
      <c r="F618" s="210" t="s">
        <v>595</v>
      </c>
      <c r="G618" s="211" t="s">
        <v>190</v>
      </c>
      <c r="H618" s="212">
        <v>335.69999999999999</v>
      </c>
      <c r="I618" s="213"/>
      <c r="J618" s="214">
        <f>ROUND(I618*H618,2)</f>
        <v>0</v>
      </c>
      <c r="K618" s="210" t="s">
        <v>130</v>
      </c>
      <c r="L618" s="48"/>
      <c r="M618" s="215" t="s">
        <v>35</v>
      </c>
      <c r="N618" s="216" t="s">
        <v>52</v>
      </c>
      <c r="O618" s="88"/>
      <c r="P618" s="217">
        <f>O618*H618</f>
        <v>0</v>
      </c>
      <c r="Q618" s="217">
        <v>0</v>
      </c>
      <c r="R618" s="217">
        <f>Q618*H618</f>
        <v>0</v>
      </c>
      <c r="S618" s="217">
        <v>0.014999999999999999</v>
      </c>
      <c r="T618" s="218">
        <f>S618*H618</f>
        <v>5.0354999999999999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19" t="s">
        <v>311</v>
      </c>
      <c r="AT618" s="219" t="s">
        <v>126</v>
      </c>
      <c r="AU618" s="219" t="s">
        <v>91</v>
      </c>
      <c r="AY618" s="20" t="s">
        <v>123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89</v>
      </c>
      <c r="BK618" s="220">
        <f>ROUND(I618*H618,2)</f>
        <v>0</v>
      </c>
      <c r="BL618" s="20" t="s">
        <v>311</v>
      </c>
      <c r="BM618" s="219" t="s">
        <v>596</v>
      </c>
    </row>
    <row r="619" s="2" customFormat="1">
      <c r="A619" s="42"/>
      <c r="B619" s="43"/>
      <c r="C619" s="44"/>
      <c r="D619" s="221" t="s">
        <v>133</v>
      </c>
      <c r="E619" s="44"/>
      <c r="F619" s="222" t="s">
        <v>597</v>
      </c>
      <c r="G619" s="44"/>
      <c r="H619" s="44"/>
      <c r="I619" s="223"/>
      <c r="J619" s="44"/>
      <c r="K619" s="44"/>
      <c r="L619" s="48"/>
      <c r="M619" s="224"/>
      <c r="N619" s="225"/>
      <c r="O619" s="88"/>
      <c r="P619" s="88"/>
      <c r="Q619" s="88"/>
      <c r="R619" s="88"/>
      <c r="S619" s="88"/>
      <c r="T619" s="89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T619" s="20" t="s">
        <v>133</v>
      </c>
      <c r="AU619" s="20" t="s">
        <v>91</v>
      </c>
    </row>
    <row r="620" s="13" customFormat="1">
      <c r="A620" s="13"/>
      <c r="B620" s="230"/>
      <c r="C620" s="231"/>
      <c r="D620" s="232" t="s">
        <v>193</v>
      </c>
      <c r="E620" s="233" t="s">
        <v>35</v>
      </c>
      <c r="F620" s="234" t="s">
        <v>483</v>
      </c>
      <c r="G620" s="231"/>
      <c r="H620" s="233" t="s">
        <v>35</v>
      </c>
      <c r="I620" s="235"/>
      <c r="J620" s="231"/>
      <c r="K620" s="231"/>
      <c r="L620" s="236"/>
      <c r="M620" s="237"/>
      <c r="N620" s="238"/>
      <c r="O620" s="238"/>
      <c r="P620" s="238"/>
      <c r="Q620" s="238"/>
      <c r="R620" s="238"/>
      <c r="S620" s="238"/>
      <c r="T620" s="23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0" t="s">
        <v>193</v>
      </c>
      <c r="AU620" s="240" t="s">
        <v>91</v>
      </c>
      <c r="AV620" s="13" t="s">
        <v>89</v>
      </c>
      <c r="AW620" s="13" t="s">
        <v>41</v>
      </c>
      <c r="AX620" s="13" t="s">
        <v>81</v>
      </c>
      <c r="AY620" s="240" t="s">
        <v>123</v>
      </c>
    </row>
    <row r="621" s="13" customFormat="1">
      <c r="A621" s="13"/>
      <c r="B621" s="230"/>
      <c r="C621" s="231"/>
      <c r="D621" s="232" t="s">
        <v>193</v>
      </c>
      <c r="E621" s="233" t="s">
        <v>35</v>
      </c>
      <c r="F621" s="234" t="s">
        <v>484</v>
      </c>
      <c r="G621" s="231"/>
      <c r="H621" s="233" t="s">
        <v>35</v>
      </c>
      <c r="I621" s="235"/>
      <c r="J621" s="231"/>
      <c r="K621" s="231"/>
      <c r="L621" s="236"/>
      <c r="M621" s="237"/>
      <c r="N621" s="238"/>
      <c r="O621" s="238"/>
      <c r="P621" s="238"/>
      <c r="Q621" s="238"/>
      <c r="R621" s="238"/>
      <c r="S621" s="238"/>
      <c r="T621" s="23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0" t="s">
        <v>193</v>
      </c>
      <c r="AU621" s="240" t="s">
        <v>91</v>
      </c>
      <c r="AV621" s="13" t="s">
        <v>89</v>
      </c>
      <c r="AW621" s="13" t="s">
        <v>41</v>
      </c>
      <c r="AX621" s="13" t="s">
        <v>81</v>
      </c>
      <c r="AY621" s="240" t="s">
        <v>123</v>
      </c>
    </row>
    <row r="622" s="13" customFormat="1">
      <c r="A622" s="13"/>
      <c r="B622" s="230"/>
      <c r="C622" s="231"/>
      <c r="D622" s="232" t="s">
        <v>193</v>
      </c>
      <c r="E622" s="233" t="s">
        <v>35</v>
      </c>
      <c r="F622" s="234" t="s">
        <v>485</v>
      </c>
      <c r="G622" s="231"/>
      <c r="H622" s="233" t="s">
        <v>35</v>
      </c>
      <c r="I622" s="235"/>
      <c r="J622" s="231"/>
      <c r="K622" s="231"/>
      <c r="L622" s="236"/>
      <c r="M622" s="237"/>
      <c r="N622" s="238"/>
      <c r="O622" s="238"/>
      <c r="P622" s="238"/>
      <c r="Q622" s="238"/>
      <c r="R622" s="238"/>
      <c r="S622" s="238"/>
      <c r="T622" s="23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0" t="s">
        <v>193</v>
      </c>
      <c r="AU622" s="240" t="s">
        <v>91</v>
      </c>
      <c r="AV622" s="13" t="s">
        <v>89</v>
      </c>
      <c r="AW622" s="13" t="s">
        <v>41</v>
      </c>
      <c r="AX622" s="13" t="s">
        <v>81</v>
      </c>
      <c r="AY622" s="240" t="s">
        <v>123</v>
      </c>
    </row>
    <row r="623" s="13" customFormat="1">
      <c r="A623" s="13"/>
      <c r="B623" s="230"/>
      <c r="C623" s="231"/>
      <c r="D623" s="232" t="s">
        <v>193</v>
      </c>
      <c r="E623" s="233" t="s">
        <v>35</v>
      </c>
      <c r="F623" s="234" t="s">
        <v>486</v>
      </c>
      <c r="G623" s="231"/>
      <c r="H623" s="233" t="s">
        <v>35</v>
      </c>
      <c r="I623" s="235"/>
      <c r="J623" s="231"/>
      <c r="K623" s="231"/>
      <c r="L623" s="236"/>
      <c r="M623" s="237"/>
      <c r="N623" s="238"/>
      <c r="O623" s="238"/>
      <c r="P623" s="238"/>
      <c r="Q623" s="238"/>
      <c r="R623" s="238"/>
      <c r="S623" s="238"/>
      <c r="T623" s="23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0" t="s">
        <v>193</v>
      </c>
      <c r="AU623" s="240" t="s">
        <v>91</v>
      </c>
      <c r="AV623" s="13" t="s">
        <v>89</v>
      </c>
      <c r="AW623" s="13" t="s">
        <v>41</v>
      </c>
      <c r="AX623" s="13" t="s">
        <v>81</v>
      </c>
      <c r="AY623" s="240" t="s">
        <v>123</v>
      </c>
    </row>
    <row r="624" s="13" customFormat="1">
      <c r="A624" s="13"/>
      <c r="B624" s="230"/>
      <c r="C624" s="231"/>
      <c r="D624" s="232" t="s">
        <v>193</v>
      </c>
      <c r="E624" s="233" t="s">
        <v>35</v>
      </c>
      <c r="F624" s="234" t="s">
        <v>487</v>
      </c>
      <c r="G624" s="231"/>
      <c r="H624" s="233" t="s">
        <v>35</v>
      </c>
      <c r="I624" s="235"/>
      <c r="J624" s="231"/>
      <c r="K624" s="231"/>
      <c r="L624" s="236"/>
      <c r="M624" s="237"/>
      <c r="N624" s="238"/>
      <c r="O624" s="238"/>
      <c r="P624" s="238"/>
      <c r="Q624" s="238"/>
      <c r="R624" s="238"/>
      <c r="S624" s="238"/>
      <c r="T624" s="23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0" t="s">
        <v>193</v>
      </c>
      <c r="AU624" s="240" t="s">
        <v>91</v>
      </c>
      <c r="AV624" s="13" t="s">
        <v>89</v>
      </c>
      <c r="AW624" s="13" t="s">
        <v>41</v>
      </c>
      <c r="AX624" s="13" t="s">
        <v>81</v>
      </c>
      <c r="AY624" s="240" t="s">
        <v>123</v>
      </c>
    </row>
    <row r="625" s="13" customFormat="1">
      <c r="A625" s="13"/>
      <c r="B625" s="230"/>
      <c r="C625" s="231"/>
      <c r="D625" s="232" t="s">
        <v>193</v>
      </c>
      <c r="E625" s="233" t="s">
        <v>35</v>
      </c>
      <c r="F625" s="234" t="s">
        <v>488</v>
      </c>
      <c r="G625" s="231"/>
      <c r="H625" s="233" t="s">
        <v>35</v>
      </c>
      <c r="I625" s="235"/>
      <c r="J625" s="231"/>
      <c r="K625" s="231"/>
      <c r="L625" s="236"/>
      <c r="M625" s="237"/>
      <c r="N625" s="238"/>
      <c r="O625" s="238"/>
      <c r="P625" s="238"/>
      <c r="Q625" s="238"/>
      <c r="R625" s="238"/>
      <c r="S625" s="238"/>
      <c r="T625" s="23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0" t="s">
        <v>193</v>
      </c>
      <c r="AU625" s="240" t="s">
        <v>91</v>
      </c>
      <c r="AV625" s="13" t="s">
        <v>89</v>
      </c>
      <c r="AW625" s="13" t="s">
        <v>41</v>
      </c>
      <c r="AX625" s="13" t="s">
        <v>81</v>
      </c>
      <c r="AY625" s="240" t="s">
        <v>123</v>
      </c>
    </row>
    <row r="626" s="13" customFormat="1">
      <c r="A626" s="13"/>
      <c r="B626" s="230"/>
      <c r="C626" s="231"/>
      <c r="D626" s="232" t="s">
        <v>193</v>
      </c>
      <c r="E626" s="233" t="s">
        <v>35</v>
      </c>
      <c r="F626" s="234" t="s">
        <v>489</v>
      </c>
      <c r="G626" s="231"/>
      <c r="H626" s="233" t="s">
        <v>35</v>
      </c>
      <c r="I626" s="235"/>
      <c r="J626" s="231"/>
      <c r="K626" s="231"/>
      <c r="L626" s="236"/>
      <c r="M626" s="237"/>
      <c r="N626" s="238"/>
      <c r="O626" s="238"/>
      <c r="P626" s="238"/>
      <c r="Q626" s="238"/>
      <c r="R626" s="238"/>
      <c r="S626" s="238"/>
      <c r="T626" s="23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0" t="s">
        <v>193</v>
      </c>
      <c r="AU626" s="240" t="s">
        <v>91</v>
      </c>
      <c r="AV626" s="13" t="s">
        <v>89</v>
      </c>
      <c r="AW626" s="13" t="s">
        <v>41</v>
      </c>
      <c r="AX626" s="13" t="s">
        <v>81</v>
      </c>
      <c r="AY626" s="240" t="s">
        <v>123</v>
      </c>
    </row>
    <row r="627" s="13" customFormat="1">
      <c r="A627" s="13"/>
      <c r="B627" s="230"/>
      <c r="C627" s="231"/>
      <c r="D627" s="232" t="s">
        <v>193</v>
      </c>
      <c r="E627" s="233" t="s">
        <v>35</v>
      </c>
      <c r="F627" s="234" t="s">
        <v>490</v>
      </c>
      <c r="G627" s="231"/>
      <c r="H627" s="233" t="s">
        <v>35</v>
      </c>
      <c r="I627" s="235"/>
      <c r="J627" s="231"/>
      <c r="K627" s="231"/>
      <c r="L627" s="236"/>
      <c r="M627" s="237"/>
      <c r="N627" s="238"/>
      <c r="O627" s="238"/>
      <c r="P627" s="238"/>
      <c r="Q627" s="238"/>
      <c r="R627" s="238"/>
      <c r="S627" s="238"/>
      <c r="T627" s="23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0" t="s">
        <v>193</v>
      </c>
      <c r="AU627" s="240" t="s">
        <v>91</v>
      </c>
      <c r="AV627" s="13" t="s">
        <v>89</v>
      </c>
      <c r="AW627" s="13" t="s">
        <v>41</v>
      </c>
      <c r="AX627" s="13" t="s">
        <v>81</v>
      </c>
      <c r="AY627" s="240" t="s">
        <v>123</v>
      </c>
    </row>
    <row r="628" s="13" customFormat="1">
      <c r="A628" s="13"/>
      <c r="B628" s="230"/>
      <c r="C628" s="231"/>
      <c r="D628" s="232" t="s">
        <v>193</v>
      </c>
      <c r="E628" s="233" t="s">
        <v>35</v>
      </c>
      <c r="F628" s="234" t="s">
        <v>491</v>
      </c>
      <c r="G628" s="231"/>
      <c r="H628" s="233" t="s">
        <v>35</v>
      </c>
      <c r="I628" s="235"/>
      <c r="J628" s="231"/>
      <c r="K628" s="231"/>
      <c r="L628" s="236"/>
      <c r="M628" s="237"/>
      <c r="N628" s="238"/>
      <c r="O628" s="238"/>
      <c r="P628" s="238"/>
      <c r="Q628" s="238"/>
      <c r="R628" s="238"/>
      <c r="S628" s="238"/>
      <c r="T628" s="239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0" t="s">
        <v>193</v>
      </c>
      <c r="AU628" s="240" t="s">
        <v>91</v>
      </c>
      <c r="AV628" s="13" t="s">
        <v>89</v>
      </c>
      <c r="AW628" s="13" t="s">
        <v>41</v>
      </c>
      <c r="AX628" s="13" t="s">
        <v>81</v>
      </c>
      <c r="AY628" s="240" t="s">
        <v>123</v>
      </c>
    </row>
    <row r="629" s="13" customFormat="1">
      <c r="A629" s="13"/>
      <c r="B629" s="230"/>
      <c r="C629" s="231"/>
      <c r="D629" s="232" t="s">
        <v>193</v>
      </c>
      <c r="E629" s="233" t="s">
        <v>35</v>
      </c>
      <c r="F629" s="234" t="s">
        <v>492</v>
      </c>
      <c r="G629" s="231"/>
      <c r="H629" s="233" t="s">
        <v>35</v>
      </c>
      <c r="I629" s="235"/>
      <c r="J629" s="231"/>
      <c r="K629" s="231"/>
      <c r="L629" s="236"/>
      <c r="M629" s="237"/>
      <c r="N629" s="238"/>
      <c r="O629" s="238"/>
      <c r="P629" s="238"/>
      <c r="Q629" s="238"/>
      <c r="R629" s="238"/>
      <c r="S629" s="238"/>
      <c r="T629" s="23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0" t="s">
        <v>193</v>
      </c>
      <c r="AU629" s="240" t="s">
        <v>91</v>
      </c>
      <c r="AV629" s="13" t="s">
        <v>89</v>
      </c>
      <c r="AW629" s="13" t="s">
        <v>41</v>
      </c>
      <c r="AX629" s="13" t="s">
        <v>81</v>
      </c>
      <c r="AY629" s="240" t="s">
        <v>123</v>
      </c>
    </row>
    <row r="630" s="13" customFormat="1">
      <c r="A630" s="13"/>
      <c r="B630" s="230"/>
      <c r="C630" s="231"/>
      <c r="D630" s="232" t="s">
        <v>193</v>
      </c>
      <c r="E630" s="233" t="s">
        <v>35</v>
      </c>
      <c r="F630" s="234" t="s">
        <v>493</v>
      </c>
      <c r="G630" s="231"/>
      <c r="H630" s="233" t="s">
        <v>35</v>
      </c>
      <c r="I630" s="235"/>
      <c r="J630" s="231"/>
      <c r="K630" s="231"/>
      <c r="L630" s="236"/>
      <c r="M630" s="237"/>
      <c r="N630" s="238"/>
      <c r="O630" s="238"/>
      <c r="P630" s="238"/>
      <c r="Q630" s="238"/>
      <c r="R630" s="238"/>
      <c r="S630" s="238"/>
      <c r="T630" s="23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0" t="s">
        <v>193</v>
      </c>
      <c r="AU630" s="240" t="s">
        <v>91</v>
      </c>
      <c r="AV630" s="13" t="s">
        <v>89</v>
      </c>
      <c r="AW630" s="13" t="s">
        <v>41</v>
      </c>
      <c r="AX630" s="13" t="s">
        <v>81</v>
      </c>
      <c r="AY630" s="240" t="s">
        <v>123</v>
      </c>
    </row>
    <row r="631" s="13" customFormat="1">
      <c r="A631" s="13"/>
      <c r="B631" s="230"/>
      <c r="C631" s="231"/>
      <c r="D631" s="232" t="s">
        <v>193</v>
      </c>
      <c r="E631" s="233" t="s">
        <v>35</v>
      </c>
      <c r="F631" s="234" t="s">
        <v>494</v>
      </c>
      <c r="G631" s="231"/>
      <c r="H631" s="233" t="s">
        <v>35</v>
      </c>
      <c r="I631" s="235"/>
      <c r="J631" s="231"/>
      <c r="K631" s="231"/>
      <c r="L631" s="236"/>
      <c r="M631" s="237"/>
      <c r="N631" s="238"/>
      <c r="O631" s="238"/>
      <c r="P631" s="238"/>
      <c r="Q631" s="238"/>
      <c r="R631" s="238"/>
      <c r="S631" s="238"/>
      <c r="T631" s="23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0" t="s">
        <v>193</v>
      </c>
      <c r="AU631" s="240" t="s">
        <v>91</v>
      </c>
      <c r="AV631" s="13" t="s">
        <v>89</v>
      </c>
      <c r="AW631" s="13" t="s">
        <v>41</v>
      </c>
      <c r="AX631" s="13" t="s">
        <v>81</v>
      </c>
      <c r="AY631" s="240" t="s">
        <v>123</v>
      </c>
    </row>
    <row r="632" s="13" customFormat="1">
      <c r="A632" s="13"/>
      <c r="B632" s="230"/>
      <c r="C632" s="231"/>
      <c r="D632" s="232" t="s">
        <v>193</v>
      </c>
      <c r="E632" s="233" t="s">
        <v>35</v>
      </c>
      <c r="F632" s="234" t="s">
        <v>598</v>
      </c>
      <c r="G632" s="231"/>
      <c r="H632" s="233" t="s">
        <v>35</v>
      </c>
      <c r="I632" s="235"/>
      <c r="J632" s="231"/>
      <c r="K632" s="231"/>
      <c r="L632" s="236"/>
      <c r="M632" s="237"/>
      <c r="N632" s="238"/>
      <c r="O632" s="238"/>
      <c r="P632" s="238"/>
      <c r="Q632" s="238"/>
      <c r="R632" s="238"/>
      <c r="S632" s="238"/>
      <c r="T632" s="23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0" t="s">
        <v>193</v>
      </c>
      <c r="AU632" s="240" t="s">
        <v>91</v>
      </c>
      <c r="AV632" s="13" t="s">
        <v>89</v>
      </c>
      <c r="AW632" s="13" t="s">
        <v>41</v>
      </c>
      <c r="AX632" s="13" t="s">
        <v>81</v>
      </c>
      <c r="AY632" s="240" t="s">
        <v>123</v>
      </c>
    </row>
    <row r="633" s="14" customFormat="1">
      <c r="A633" s="14"/>
      <c r="B633" s="241"/>
      <c r="C633" s="242"/>
      <c r="D633" s="232" t="s">
        <v>193</v>
      </c>
      <c r="E633" s="243" t="s">
        <v>35</v>
      </c>
      <c r="F633" s="244" t="s">
        <v>344</v>
      </c>
      <c r="G633" s="242"/>
      <c r="H633" s="245">
        <v>90</v>
      </c>
      <c r="I633" s="246"/>
      <c r="J633" s="242"/>
      <c r="K633" s="242"/>
      <c r="L633" s="247"/>
      <c r="M633" s="248"/>
      <c r="N633" s="249"/>
      <c r="O633" s="249"/>
      <c r="P633" s="249"/>
      <c r="Q633" s="249"/>
      <c r="R633" s="249"/>
      <c r="S633" s="249"/>
      <c r="T633" s="25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1" t="s">
        <v>193</v>
      </c>
      <c r="AU633" s="251" t="s">
        <v>91</v>
      </c>
      <c r="AV633" s="14" t="s">
        <v>91</v>
      </c>
      <c r="AW633" s="14" t="s">
        <v>41</v>
      </c>
      <c r="AX633" s="14" t="s">
        <v>81</v>
      </c>
      <c r="AY633" s="251" t="s">
        <v>123</v>
      </c>
    </row>
    <row r="634" s="14" customFormat="1">
      <c r="A634" s="14"/>
      <c r="B634" s="241"/>
      <c r="C634" s="242"/>
      <c r="D634" s="232" t="s">
        <v>193</v>
      </c>
      <c r="E634" s="243" t="s">
        <v>35</v>
      </c>
      <c r="F634" s="244" t="s">
        <v>345</v>
      </c>
      <c r="G634" s="242"/>
      <c r="H634" s="245">
        <v>170.19999999999999</v>
      </c>
      <c r="I634" s="246"/>
      <c r="J634" s="242"/>
      <c r="K634" s="242"/>
      <c r="L634" s="247"/>
      <c r="M634" s="248"/>
      <c r="N634" s="249"/>
      <c r="O634" s="249"/>
      <c r="P634" s="249"/>
      <c r="Q634" s="249"/>
      <c r="R634" s="249"/>
      <c r="S634" s="249"/>
      <c r="T634" s="25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1" t="s">
        <v>193</v>
      </c>
      <c r="AU634" s="251" t="s">
        <v>91</v>
      </c>
      <c r="AV634" s="14" t="s">
        <v>91</v>
      </c>
      <c r="AW634" s="14" t="s">
        <v>41</v>
      </c>
      <c r="AX634" s="14" t="s">
        <v>81</v>
      </c>
      <c r="AY634" s="251" t="s">
        <v>123</v>
      </c>
    </row>
    <row r="635" s="13" customFormat="1">
      <c r="A635" s="13"/>
      <c r="B635" s="230"/>
      <c r="C635" s="231"/>
      <c r="D635" s="232" t="s">
        <v>193</v>
      </c>
      <c r="E635" s="233" t="s">
        <v>35</v>
      </c>
      <c r="F635" s="234" t="s">
        <v>243</v>
      </c>
      <c r="G635" s="231"/>
      <c r="H635" s="233" t="s">
        <v>35</v>
      </c>
      <c r="I635" s="235"/>
      <c r="J635" s="231"/>
      <c r="K635" s="231"/>
      <c r="L635" s="236"/>
      <c r="M635" s="237"/>
      <c r="N635" s="238"/>
      <c r="O635" s="238"/>
      <c r="P635" s="238"/>
      <c r="Q635" s="238"/>
      <c r="R635" s="238"/>
      <c r="S635" s="238"/>
      <c r="T635" s="23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0" t="s">
        <v>193</v>
      </c>
      <c r="AU635" s="240" t="s">
        <v>91</v>
      </c>
      <c r="AV635" s="13" t="s">
        <v>89</v>
      </c>
      <c r="AW635" s="13" t="s">
        <v>41</v>
      </c>
      <c r="AX635" s="13" t="s">
        <v>81</v>
      </c>
      <c r="AY635" s="240" t="s">
        <v>123</v>
      </c>
    </row>
    <row r="636" s="14" customFormat="1">
      <c r="A636" s="14"/>
      <c r="B636" s="241"/>
      <c r="C636" s="242"/>
      <c r="D636" s="232" t="s">
        <v>193</v>
      </c>
      <c r="E636" s="243" t="s">
        <v>35</v>
      </c>
      <c r="F636" s="244" t="s">
        <v>346</v>
      </c>
      <c r="G636" s="242"/>
      <c r="H636" s="245">
        <v>55.200000000000003</v>
      </c>
      <c r="I636" s="246"/>
      <c r="J636" s="242"/>
      <c r="K636" s="242"/>
      <c r="L636" s="247"/>
      <c r="M636" s="248"/>
      <c r="N636" s="249"/>
      <c r="O636" s="249"/>
      <c r="P636" s="249"/>
      <c r="Q636" s="249"/>
      <c r="R636" s="249"/>
      <c r="S636" s="249"/>
      <c r="T636" s="25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1" t="s">
        <v>193</v>
      </c>
      <c r="AU636" s="251" t="s">
        <v>91</v>
      </c>
      <c r="AV636" s="14" t="s">
        <v>91</v>
      </c>
      <c r="AW636" s="14" t="s">
        <v>41</v>
      </c>
      <c r="AX636" s="14" t="s">
        <v>81</v>
      </c>
      <c r="AY636" s="251" t="s">
        <v>123</v>
      </c>
    </row>
    <row r="637" s="14" customFormat="1">
      <c r="A637" s="14"/>
      <c r="B637" s="241"/>
      <c r="C637" s="242"/>
      <c r="D637" s="232" t="s">
        <v>193</v>
      </c>
      <c r="E637" s="243" t="s">
        <v>35</v>
      </c>
      <c r="F637" s="244" t="s">
        <v>347</v>
      </c>
      <c r="G637" s="242"/>
      <c r="H637" s="245">
        <v>20.25</v>
      </c>
      <c r="I637" s="246"/>
      <c r="J637" s="242"/>
      <c r="K637" s="242"/>
      <c r="L637" s="247"/>
      <c r="M637" s="248"/>
      <c r="N637" s="249"/>
      <c r="O637" s="249"/>
      <c r="P637" s="249"/>
      <c r="Q637" s="249"/>
      <c r="R637" s="249"/>
      <c r="S637" s="249"/>
      <c r="T637" s="25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1" t="s">
        <v>193</v>
      </c>
      <c r="AU637" s="251" t="s">
        <v>91</v>
      </c>
      <c r="AV637" s="14" t="s">
        <v>91</v>
      </c>
      <c r="AW637" s="14" t="s">
        <v>41</v>
      </c>
      <c r="AX637" s="14" t="s">
        <v>81</v>
      </c>
      <c r="AY637" s="251" t="s">
        <v>123</v>
      </c>
    </row>
    <row r="638" s="14" customFormat="1">
      <c r="A638" s="14"/>
      <c r="B638" s="241"/>
      <c r="C638" s="242"/>
      <c r="D638" s="232" t="s">
        <v>193</v>
      </c>
      <c r="E638" s="243" t="s">
        <v>35</v>
      </c>
      <c r="F638" s="244" t="s">
        <v>348</v>
      </c>
      <c r="G638" s="242"/>
      <c r="H638" s="245">
        <v>0.050000000000000003</v>
      </c>
      <c r="I638" s="246"/>
      <c r="J638" s="242"/>
      <c r="K638" s="242"/>
      <c r="L638" s="247"/>
      <c r="M638" s="248"/>
      <c r="N638" s="249"/>
      <c r="O638" s="249"/>
      <c r="P638" s="249"/>
      <c r="Q638" s="249"/>
      <c r="R638" s="249"/>
      <c r="S638" s="249"/>
      <c r="T638" s="25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1" t="s">
        <v>193</v>
      </c>
      <c r="AU638" s="251" t="s">
        <v>91</v>
      </c>
      <c r="AV638" s="14" t="s">
        <v>91</v>
      </c>
      <c r="AW638" s="14" t="s">
        <v>41</v>
      </c>
      <c r="AX638" s="14" t="s">
        <v>81</v>
      </c>
      <c r="AY638" s="251" t="s">
        <v>123</v>
      </c>
    </row>
    <row r="639" s="15" customFormat="1">
      <c r="A639" s="15"/>
      <c r="B639" s="252"/>
      <c r="C639" s="253"/>
      <c r="D639" s="232" t="s">
        <v>193</v>
      </c>
      <c r="E639" s="254" t="s">
        <v>35</v>
      </c>
      <c r="F639" s="255" t="s">
        <v>202</v>
      </c>
      <c r="G639" s="253"/>
      <c r="H639" s="256">
        <v>335.69999999999999</v>
      </c>
      <c r="I639" s="257"/>
      <c r="J639" s="253"/>
      <c r="K639" s="253"/>
      <c r="L639" s="258"/>
      <c r="M639" s="259"/>
      <c r="N639" s="260"/>
      <c r="O639" s="260"/>
      <c r="P639" s="260"/>
      <c r="Q639" s="260"/>
      <c r="R639" s="260"/>
      <c r="S639" s="260"/>
      <c r="T639" s="261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2" t="s">
        <v>193</v>
      </c>
      <c r="AU639" s="262" t="s">
        <v>91</v>
      </c>
      <c r="AV639" s="15" t="s">
        <v>147</v>
      </c>
      <c r="AW639" s="15" t="s">
        <v>41</v>
      </c>
      <c r="AX639" s="15" t="s">
        <v>89</v>
      </c>
      <c r="AY639" s="262" t="s">
        <v>123</v>
      </c>
    </row>
    <row r="640" s="2" customFormat="1" ht="24.15" customHeight="1">
      <c r="A640" s="42"/>
      <c r="B640" s="43"/>
      <c r="C640" s="208" t="s">
        <v>599</v>
      </c>
      <c r="D640" s="208" t="s">
        <v>126</v>
      </c>
      <c r="E640" s="209" t="s">
        <v>600</v>
      </c>
      <c r="F640" s="210" t="s">
        <v>601</v>
      </c>
      <c r="G640" s="211" t="s">
        <v>190</v>
      </c>
      <c r="H640" s="212">
        <v>335.69999999999999</v>
      </c>
      <c r="I640" s="213"/>
      <c r="J640" s="214">
        <f>ROUND(I640*H640,2)</f>
        <v>0</v>
      </c>
      <c r="K640" s="210" t="s">
        <v>130</v>
      </c>
      <c r="L640" s="48"/>
      <c r="M640" s="215" t="s">
        <v>35</v>
      </c>
      <c r="N640" s="216" t="s">
        <v>52</v>
      </c>
      <c r="O640" s="88"/>
      <c r="P640" s="217">
        <f>O640*H640</f>
        <v>0</v>
      </c>
      <c r="Q640" s="217">
        <v>0</v>
      </c>
      <c r="R640" s="217">
        <f>Q640*H640</f>
        <v>0</v>
      </c>
      <c r="S640" s="217">
        <v>0.0025000000000000001</v>
      </c>
      <c r="T640" s="218">
        <f>S640*H640</f>
        <v>0.83924999999999994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19" t="s">
        <v>311</v>
      </c>
      <c r="AT640" s="219" t="s">
        <v>126</v>
      </c>
      <c r="AU640" s="219" t="s">
        <v>91</v>
      </c>
      <c r="AY640" s="20" t="s">
        <v>123</v>
      </c>
      <c r="BE640" s="220">
        <f>IF(N640="základní",J640,0)</f>
        <v>0</v>
      </c>
      <c r="BF640" s="220">
        <f>IF(N640="snížená",J640,0)</f>
        <v>0</v>
      </c>
      <c r="BG640" s="220">
        <f>IF(N640="zákl. přenesená",J640,0)</f>
        <v>0</v>
      </c>
      <c r="BH640" s="220">
        <f>IF(N640="sníž. přenesená",J640,0)</f>
        <v>0</v>
      </c>
      <c r="BI640" s="220">
        <f>IF(N640="nulová",J640,0)</f>
        <v>0</v>
      </c>
      <c r="BJ640" s="20" t="s">
        <v>89</v>
      </c>
      <c r="BK640" s="220">
        <f>ROUND(I640*H640,2)</f>
        <v>0</v>
      </c>
      <c r="BL640" s="20" t="s">
        <v>311</v>
      </c>
      <c r="BM640" s="219" t="s">
        <v>602</v>
      </c>
    </row>
    <row r="641" s="2" customFormat="1">
      <c r="A641" s="42"/>
      <c r="B641" s="43"/>
      <c r="C641" s="44"/>
      <c r="D641" s="221" t="s">
        <v>133</v>
      </c>
      <c r="E641" s="44"/>
      <c r="F641" s="222" t="s">
        <v>603</v>
      </c>
      <c r="G641" s="44"/>
      <c r="H641" s="44"/>
      <c r="I641" s="223"/>
      <c r="J641" s="44"/>
      <c r="K641" s="44"/>
      <c r="L641" s="48"/>
      <c r="M641" s="224"/>
      <c r="N641" s="225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133</v>
      </c>
      <c r="AU641" s="20" t="s">
        <v>91</v>
      </c>
    </row>
    <row r="642" s="13" customFormat="1">
      <c r="A642" s="13"/>
      <c r="B642" s="230"/>
      <c r="C642" s="231"/>
      <c r="D642" s="232" t="s">
        <v>193</v>
      </c>
      <c r="E642" s="233" t="s">
        <v>35</v>
      </c>
      <c r="F642" s="234" t="s">
        <v>483</v>
      </c>
      <c r="G642" s="231"/>
      <c r="H642" s="233" t="s">
        <v>35</v>
      </c>
      <c r="I642" s="235"/>
      <c r="J642" s="231"/>
      <c r="K642" s="231"/>
      <c r="L642" s="236"/>
      <c r="M642" s="237"/>
      <c r="N642" s="238"/>
      <c r="O642" s="238"/>
      <c r="P642" s="238"/>
      <c r="Q642" s="238"/>
      <c r="R642" s="238"/>
      <c r="S642" s="238"/>
      <c r="T642" s="23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0" t="s">
        <v>193</v>
      </c>
      <c r="AU642" s="240" t="s">
        <v>91</v>
      </c>
      <c r="AV642" s="13" t="s">
        <v>89</v>
      </c>
      <c r="AW642" s="13" t="s">
        <v>41</v>
      </c>
      <c r="AX642" s="13" t="s">
        <v>81</v>
      </c>
      <c r="AY642" s="240" t="s">
        <v>123</v>
      </c>
    </row>
    <row r="643" s="13" customFormat="1">
      <c r="A643" s="13"/>
      <c r="B643" s="230"/>
      <c r="C643" s="231"/>
      <c r="D643" s="232" t="s">
        <v>193</v>
      </c>
      <c r="E643" s="233" t="s">
        <v>35</v>
      </c>
      <c r="F643" s="234" t="s">
        <v>484</v>
      </c>
      <c r="G643" s="231"/>
      <c r="H643" s="233" t="s">
        <v>35</v>
      </c>
      <c r="I643" s="235"/>
      <c r="J643" s="231"/>
      <c r="K643" s="231"/>
      <c r="L643" s="236"/>
      <c r="M643" s="237"/>
      <c r="N643" s="238"/>
      <c r="O643" s="238"/>
      <c r="P643" s="238"/>
      <c r="Q643" s="238"/>
      <c r="R643" s="238"/>
      <c r="S643" s="238"/>
      <c r="T643" s="23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0" t="s">
        <v>193</v>
      </c>
      <c r="AU643" s="240" t="s">
        <v>91</v>
      </c>
      <c r="AV643" s="13" t="s">
        <v>89</v>
      </c>
      <c r="AW643" s="13" t="s">
        <v>41</v>
      </c>
      <c r="AX643" s="13" t="s">
        <v>81</v>
      </c>
      <c r="AY643" s="240" t="s">
        <v>123</v>
      </c>
    </row>
    <row r="644" s="13" customFormat="1">
      <c r="A644" s="13"/>
      <c r="B644" s="230"/>
      <c r="C644" s="231"/>
      <c r="D644" s="232" t="s">
        <v>193</v>
      </c>
      <c r="E644" s="233" t="s">
        <v>35</v>
      </c>
      <c r="F644" s="234" t="s">
        <v>485</v>
      </c>
      <c r="G644" s="231"/>
      <c r="H644" s="233" t="s">
        <v>35</v>
      </c>
      <c r="I644" s="235"/>
      <c r="J644" s="231"/>
      <c r="K644" s="231"/>
      <c r="L644" s="236"/>
      <c r="M644" s="237"/>
      <c r="N644" s="238"/>
      <c r="O644" s="238"/>
      <c r="P644" s="238"/>
      <c r="Q644" s="238"/>
      <c r="R644" s="238"/>
      <c r="S644" s="238"/>
      <c r="T644" s="23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0" t="s">
        <v>193</v>
      </c>
      <c r="AU644" s="240" t="s">
        <v>91</v>
      </c>
      <c r="AV644" s="13" t="s">
        <v>89</v>
      </c>
      <c r="AW644" s="13" t="s">
        <v>41</v>
      </c>
      <c r="AX644" s="13" t="s">
        <v>81</v>
      </c>
      <c r="AY644" s="240" t="s">
        <v>123</v>
      </c>
    </row>
    <row r="645" s="13" customFormat="1">
      <c r="A645" s="13"/>
      <c r="B645" s="230"/>
      <c r="C645" s="231"/>
      <c r="D645" s="232" t="s">
        <v>193</v>
      </c>
      <c r="E645" s="233" t="s">
        <v>35</v>
      </c>
      <c r="F645" s="234" t="s">
        <v>486</v>
      </c>
      <c r="G645" s="231"/>
      <c r="H645" s="233" t="s">
        <v>35</v>
      </c>
      <c r="I645" s="235"/>
      <c r="J645" s="231"/>
      <c r="K645" s="231"/>
      <c r="L645" s="236"/>
      <c r="M645" s="237"/>
      <c r="N645" s="238"/>
      <c r="O645" s="238"/>
      <c r="P645" s="238"/>
      <c r="Q645" s="238"/>
      <c r="R645" s="238"/>
      <c r="S645" s="238"/>
      <c r="T645" s="239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0" t="s">
        <v>193</v>
      </c>
      <c r="AU645" s="240" t="s">
        <v>91</v>
      </c>
      <c r="AV645" s="13" t="s">
        <v>89</v>
      </c>
      <c r="AW645" s="13" t="s">
        <v>41</v>
      </c>
      <c r="AX645" s="13" t="s">
        <v>81</v>
      </c>
      <c r="AY645" s="240" t="s">
        <v>123</v>
      </c>
    </row>
    <row r="646" s="13" customFormat="1">
      <c r="A646" s="13"/>
      <c r="B646" s="230"/>
      <c r="C646" s="231"/>
      <c r="D646" s="232" t="s">
        <v>193</v>
      </c>
      <c r="E646" s="233" t="s">
        <v>35</v>
      </c>
      <c r="F646" s="234" t="s">
        <v>487</v>
      </c>
      <c r="G646" s="231"/>
      <c r="H646" s="233" t="s">
        <v>35</v>
      </c>
      <c r="I646" s="235"/>
      <c r="J646" s="231"/>
      <c r="K646" s="231"/>
      <c r="L646" s="236"/>
      <c r="M646" s="237"/>
      <c r="N646" s="238"/>
      <c r="O646" s="238"/>
      <c r="P646" s="238"/>
      <c r="Q646" s="238"/>
      <c r="R646" s="238"/>
      <c r="S646" s="238"/>
      <c r="T646" s="23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0" t="s">
        <v>193</v>
      </c>
      <c r="AU646" s="240" t="s">
        <v>91</v>
      </c>
      <c r="AV646" s="13" t="s">
        <v>89</v>
      </c>
      <c r="AW646" s="13" t="s">
        <v>41</v>
      </c>
      <c r="AX646" s="13" t="s">
        <v>81</v>
      </c>
      <c r="AY646" s="240" t="s">
        <v>123</v>
      </c>
    </row>
    <row r="647" s="13" customFormat="1">
      <c r="A647" s="13"/>
      <c r="B647" s="230"/>
      <c r="C647" s="231"/>
      <c r="D647" s="232" t="s">
        <v>193</v>
      </c>
      <c r="E647" s="233" t="s">
        <v>35</v>
      </c>
      <c r="F647" s="234" t="s">
        <v>488</v>
      </c>
      <c r="G647" s="231"/>
      <c r="H647" s="233" t="s">
        <v>35</v>
      </c>
      <c r="I647" s="235"/>
      <c r="J647" s="231"/>
      <c r="K647" s="231"/>
      <c r="L647" s="236"/>
      <c r="M647" s="237"/>
      <c r="N647" s="238"/>
      <c r="O647" s="238"/>
      <c r="P647" s="238"/>
      <c r="Q647" s="238"/>
      <c r="R647" s="238"/>
      <c r="S647" s="238"/>
      <c r="T647" s="23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0" t="s">
        <v>193</v>
      </c>
      <c r="AU647" s="240" t="s">
        <v>91</v>
      </c>
      <c r="AV647" s="13" t="s">
        <v>89</v>
      </c>
      <c r="AW647" s="13" t="s">
        <v>41</v>
      </c>
      <c r="AX647" s="13" t="s">
        <v>81</v>
      </c>
      <c r="AY647" s="240" t="s">
        <v>123</v>
      </c>
    </row>
    <row r="648" s="13" customFormat="1">
      <c r="A648" s="13"/>
      <c r="B648" s="230"/>
      <c r="C648" s="231"/>
      <c r="D648" s="232" t="s">
        <v>193</v>
      </c>
      <c r="E648" s="233" t="s">
        <v>35</v>
      </c>
      <c r="F648" s="234" t="s">
        <v>489</v>
      </c>
      <c r="G648" s="231"/>
      <c r="H648" s="233" t="s">
        <v>35</v>
      </c>
      <c r="I648" s="235"/>
      <c r="J648" s="231"/>
      <c r="K648" s="231"/>
      <c r="L648" s="236"/>
      <c r="M648" s="237"/>
      <c r="N648" s="238"/>
      <c r="O648" s="238"/>
      <c r="P648" s="238"/>
      <c r="Q648" s="238"/>
      <c r="R648" s="238"/>
      <c r="S648" s="238"/>
      <c r="T648" s="23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0" t="s">
        <v>193</v>
      </c>
      <c r="AU648" s="240" t="s">
        <v>91</v>
      </c>
      <c r="AV648" s="13" t="s">
        <v>89</v>
      </c>
      <c r="AW648" s="13" t="s">
        <v>41</v>
      </c>
      <c r="AX648" s="13" t="s">
        <v>81</v>
      </c>
      <c r="AY648" s="240" t="s">
        <v>123</v>
      </c>
    </row>
    <row r="649" s="13" customFormat="1">
      <c r="A649" s="13"/>
      <c r="B649" s="230"/>
      <c r="C649" s="231"/>
      <c r="D649" s="232" t="s">
        <v>193</v>
      </c>
      <c r="E649" s="233" t="s">
        <v>35</v>
      </c>
      <c r="F649" s="234" t="s">
        <v>490</v>
      </c>
      <c r="G649" s="231"/>
      <c r="H649" s="233" t="s">
        <v>35</v>
      </c>
      <c r="I649" s="235"/>
      <c r="J649" s="231"/>
      <c r="K649" s="231"/>
      <c r="L649" s="236"/>
      <c r="M649" s="237"/>
      <c r="N649" s="238"/>
      <c r="O649" s="238"/>
      <c r="P649" s="238"/>
      <c r="Q649" s="238"/>
      <c r="R649" s="238"/>
      <c r="S649" s="238"/>
      <c r="T649" s="23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0" t="s">
        <v>193</v>
      </c>
      <c r="AU649" s="240" t="s">
        <v>91</v>
      </c>
      <c r="AV649" s="13" t="s">
        <v>89</v>
      </c>
      <c r="AW649" s="13" t="s">
        <v>41</v>
      </c>
      <c r="AX649" s="13" t="s">
        <v>81</v>
      </c>
      <c r="AY649" s="240" t="s">
        <v>123</v>
      </c>
    </row>
    <row r="650" s="13" customFormat="1">
      <c r="A650" s="13"/>
      <c r="B650" s="230"/>
      <c r="C650" s="231"/>
      <c r="D650" s="232" t="s">
        <v>193</v>
      </c>
      <c r="E650" s="233" t="s">
        <v>35</v>
      </c>
      <c r="F650" s="234" t="s">
        <v>491</v>
      </c>
      <c r="G650" s="231"/>
      <c r="H650" s="233" t="s">
        <v>35</v>
      </c>
      <c r="I650" s="235"/>
      <c r="J650" s="231"/>
      <c r="K650" s="231"/>
      <c r="L650" s="236"/>
      <c r="M650" s="237"/>
      <c r="N650" s="238"/>
      <c r="O650" s="238"/>
      <c r="P650" s="238"/>
      <c r="Q650" s="238"/>
      <c r="R650" s="238"/>
      <c r="S650" s="238"/>
      <c r="T650" s="239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0" t="s">
        <v>193</v>
      </c>
      <c r="AU650" s="240" t="s">
        <v>91</v>
      </c>
      <c r="AV650" s="13" t="s">
        <v>89</v>
      </c>
      <c r="AW650" s="13" t="s">
        <v>41</v>
      </c>
      <c r="AX650" s="13" t="s">
        <v>81</v>
      </c>
      <c r="AY650" s="240" t="s">
        <v>123</v>
      </c>
    </row>
    <row r="651" s="13" customFormat="1">
      <c r="A651" s="13"/>
      <c r="B651" s="230"/>
      <c r="C651" s="231"/>
      <c r="D651" s="232" t="s">
        <v>193</v>
      </c>
      <c r="E651" s="233" t="s">
        <v>35</v>
      </c>
      <c r="F651" s="234" t="s">
        <v>492</v>
      </c>
      <c r="G651" s="231"/>
      <c r="H651" s="233" t="s">
        <v>35</v>
      </c>
      <c r="I651" s="235"/>
      <c r="J651" s="231"/>
      <c r="K651" s="231"/>
      <c r="L651" s="236"/>
      <c r="M651" s="237"/>
      <c r="N651" s="238"/>
      <c r="O651" s="238"/>
      <c r="P651" s="238"/>
      <c r="Q651" s="238"/>
      <c r="R651" s="238"/>
      <c r="S651" s="238"/>
      <c r="T651" s="23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0" t="s">
        <v>193</v>
      </c>
      <c r="AU651" s="240" t="s">
        <v>91</v>
      </c>
      <c r="AV651" s="13" t="s">
        <v>89</v>
      </c>
      <c r="AW651" s="13" t="s">
        <v>41</v>
      </c>
      <c r="AX651" s="13" t="s">
        <v>81</v>
      </c>
      <c r="AY651" s="240" t="s">
        <v>123</v>
      </c>
    </row>
    <row r="652" s="13" customFormat="1">
      <c r="A652" s="13"/>
      <c r="B652" s="230"/>
      <c r="C652" s="231"/>
      <c r="D652" s="232" t="s">
        <v>193</v>
      </c>
      <c r="E652" s="233" t="s">
        <v>35</v>
      </c>
      <c r="F652" s="234" t="s">
        <v>493</v>
      </c>
      <c r="G652" s="231"/>
      <c r="H652" s="233" t="s">
        <v>35</v>
      </c>
      <c r="I652" s="235"/>
      <c r="J652" s="231"/>
      <c r="K652" s="231"/>
      <c r="L652" s="236"/>
      <c r="M652" s="237"/>
      <c r="N652" s="238"/>
      <c r="O652" s="238"/>
      <c r="P652" s="238"/>
      <c r="Q652" s="238"/>
      <c r="R652" s="238"/>
      <c r="S652" s="238"/>
      <c r="T652" s="23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0" t="s">
        <v>193</v>
      </c>
      <c r="AU652" s="240" t="s">
        <v>91</v>
      </c>
      <c r="AV652" s="13" t="s">
        <v>89</v>
      </c>
      <c r="AW652" s="13" t="s">
        <v>41</v>
      </c>
      <c r="AX652" s="13" t="s">
        <v>81</v>
      </c>
      <c r="AY652" s="240" t="s">
        <v>123</v>
      </c>
    </row>
    <row r="653" s="13" customFormat="1">
      <c r="A653" s="13"/>
      <c r="B653" s="230"/>
      <c r="C653" s="231"/>
      <c r="D653" s="232" t="s">
        <v>193</v>
      </c>
      <c r="E653" s="233" t="s">
        <v>35</v>
      </c>
      <c r="F653" s="234" t="s">
        <v>494</v>
      </c>
      <c r="G653" s="231"/>
      <c r="H653" s="233" t="s">
        <v>35</v>
      </c>
      <c r="I653" s="235"/>
      <c r="J653" s="231"/>
      <c r="K653" s="231"/>
      <c r="L653" s="236"/>
      <c r="M653" s="237"/>
      <c r="N653" s="238"/>
      <c r="O653" s="238"/>
      <c r="P653" s="238"/>
      <c r="Q653" s="238"/>
      <c r="R653" s="238"/>
      <c r="S653" s="238"/>
      <c r="T653" s="23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0" t="s">
        <v>193</v>
      </c>
      <c r="AU653" s="240" t="s">
        <v>91</v>
      </c>
      <c r="AV653" s="13" t="s">
        <v>89</v>
      </c>
      <c r="AW653" s="13" t="s">
        <v>41</v>
      </c>
      <c r="AX653" s="13" t="s">
        <v>81</v>
      </c>
      <c r="AY653" s="240" t="s">
        <v>123</v>
      </c>
    </row>
    <row r="654" s="13" customFormat="1">
      <c r="A654" s="13"/>
      <c r="B654" s="230"/>
      <c r="C654" s="231"/>
      <c r="D654" s="232" t="s">
        <v>193</v>
      </c>
      <c r="E654" s="233" t="s">
        <v>35</v>
      </c>
      <c r="F654" s="234" t="s">
        <v>604</v>
      </c>
      <c r="G654" s="231"/>
      <c r="H654" s="233" t="s">
        <v>35</v>
      </c>
      <c r="I654" s="235"/>
      <c r="J654" s="231"/>
      <c r="K654" s="231"/>
      <c r="L654" s="236"/>
      <c r="M654" s="237"/>
      <c r="N654" s="238"/>
      <c r="O654" s="238"/>
      <c r="P654" s="238"/>
      <c r="Q654" s="238"/>
      <c r="R654" s="238"/>
      <c r="S654" s="238"/>
      <c r="T654" s="239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0" t="s">
        <v>193</v>
      </c>
      <c r="AU654" s="240" t="s">
        <v>91</v>
      </c>
      <c r="AV654" s="13" t="s">
        <v>89</v>
      </c>
      <c r="AW654" s="13" t="s">
        <v>41</v>
      </c>
      <c r="AX654" s="13" t="s">
        <v>81</v>
      </c>
      <c r="AY654" s="240" t="s">
        <v>123</v>
      </c>
    </row>
    <row r="655" s="14" customFormat="1">
      <c r="A655" s="14"/>
      <c r="B655" s="241"/>
      <c r="C655" s="242"/>
      <c r="D655" s="232" t="s">
        <v>193</v>
      </c>
      <c r="E655" s="243" t="s">
        <v>35</v>
      </c>
      <c r="F655" s="244" t="s">
        <v>344</v>
      </c>
      <c r="G655" s="242"/>
      <c r="H655" s="245">
        <v>90</v>
      </c>
      <c r="I655" s="246"/>
      <c r="J655" s="242"/>
      <c r="K655" s="242"/>
      <c r="L655" s="247"/>
      <c r="M655" s="248"/>
      <c r="N655" s="249"/>
      <c r="O655" s="249"/>
      <c r="P655" s="249"/>
      <c r="Q655" s="249"/>
      <c r="R655" s="249"/>
      <c r="S655" s="249"/>
      <c r="T655" s="25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1" t="s">
        <v>193</v>
      </c>
      <c r="AU655" s="251" t="s">
        <v>91</v>
      </c>
      <c r="AV655" s="14" t="s">
        <v>91</v>
      </c>
      <c r="AW655" s="14" t="s">
        <v>41</v>
      </c>
      <c r="AX655" s="14" t="s">
        <v>81</v>
      </c>
      <c r="AY655" s="251" t="s">
        <v>123</v>
      </c>
    </row>
    <row r="656" s="14" customFormat="1">
      <c r="A656" s="14"/>
      <c r="B656" s="241"/>
      <c r="C656" s="242"/>
      <c r="D656" s="232" t="s">
        <v>193</v>
      </c>
      <c r="E656" s="243" t="s">
        <v>35</v>
      </c>
      <c r="F656" s="244" t="s">
        <v>345</v>
      </c>
      <c r="G656" s="242"/>
      <c r="H656" s="245">
        <v>170.19999999999999</v>
      </c>
      <c r="I656" s="246"/>
      <c r="J656" s="242"/>
      <c r="K656" s="242"/>
      <c r="L656" s="247"/>
      <c r="M656" s="248"/>
      <c r="N656" s="249"/>
      <c r="O656" s="249"/>
      <c r="P656" s="249"/>
      <c r="Q656" s="249"/>
      <c r="R656" s="249"/>
      <c r="S656" s="249"/>
      <c r="T656" s="25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1" t="s">
        <v>193</v>
      </c>
      <c r="AU656" s="251" t="s">
        <v>91</v>
      </c>
      <c r="AV656" s="14" t="s">
        <v>91</v>
      </c>
      <c r="AW656" s="14" t="s">
        <v>41</v>
      </c>
      <c r="AX656" s="14" t="s">
        <v>81</v>
      </c>
      <c r="AY656" s="251" t="s">
        <v>123</v>
      </c>
    </row>
    <row r="657" s="13" customFormat="1">
      <c r="A657" s="13"/>
      <c r="B657" s="230"/>
      <c r="C657" s="231"/>
      <c r="D657" s="232" t="s">
        <v>193</v>
      </c>
      <c r="E657" s="233" t="s">
        <v>35</v>
      </c>
      <c r="F657" s="234" t="s">
        <v>243</v>
      </c>
      <c r="G657" s="231"/>
      <c r="H657" s="233" t="s">
        <v>35</v>
      </c>
      <c r="I657" s="235"/>
      <c r="J657" s="231"/>
      <c r="K657" s="231"/>
      <c r="L657" s="236"/>
      <c r="M657" s="237"/>
      <c r="N657" s="238"/>
      <c r="O657" s="238"/>
      <c r="P657" s="238"/>
      <c r="Q657" s="238"/>
      <c r="R657" s="238"/>
      <c r="S657" s="238"/>
      <c r="T657" s="23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0" t="s">
        <v>193</v>
      </c>
      <c r="AU657" s="240" t="s">
        <v>91</v>
      </c>
      <c r="AV657" s="13" t="s">
        <v>89</v>
      </c>
      <c r="AW657" s="13" t="s">
        <v>41</v>
      </c>
      <c r="AX657" s="13" t="s">
        <v>81</v>
      </c>
      <c r="AY657" s="240" t="s">
        <v>123</v>
      </c>
    </row>
    <row r="658" s="14" customFormat="1">
      <c r="A658" s="14"/>
      <c r="B658" s="241"/>
      <c r="C658" s="242"/>
      <c r="D658" s="232" t="s">
        <v>193</v>
      </c>
      <c r="E658" s="243" t="s">
        <v>35</v>
      </c>
      <c r="F658" s="244" t="s">
        <v>346</v>
      </c>
      <c r="G658" s="242"/>
      <c r="H658" s="245">
        <v>55.200000000000003</v>
      </c>
      <c r="I658" s="246"/>
      <c r="J658" s="242"/>
      <c r="K658" s="242"/>
      <c r="L658" s="247"/>
      <c r="M658" s="248"/>
      <c r="N658" s="249"/>
      <c r="O658" s="249"/>
      <c r="P658" s="249"/>
      <c r="Q658" s="249"/>
      <c r="R658" s="249"/>
      <c r="S658" s="249"/>
      <c r="T658" s="25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1" t="s">
        <v>193</v>
      </c>
      <c r="AU658" s="251" t="s">
        <v>91</v>
      </c>
      <c r="AV658" s="14" t="s">
        <v>91</v>
      </c>
      <c r="AW658" s="14" t="s">
        <v>41</v>
      </c>
      <c r="AX658" s="14" t="s">
        <v>81</v>
      </c>
      <c r="AY658" s="251" t="s">
        <v>123</v>
      </c>
    </row>
    <row r="659" s="14" customFormat="1">
      <c r="A659" s="14"/>
      <c r="B659" s="241"/>
      <c r="C659" s="242"/>
      <c r="D659" s="232" t="s">
        <v>193</v>
      </c>
      <c r="E659" s="243" t="s">
        <v>35</v>
      </c>
      <c r="F659" s="244" t="s">
        <v>347</v>
      </c>
      <c r="G659" s="242"/>
      <c r="H659" s="245">
        <v>20.25</v>
      </c>
      <c r="I659" s="246"/>
      <c r="J659" s="242"/>
      <c r="K659" s="242"/>
      <c r="L659" s="247"/>
      <c r="M659" s="248"/>
      <c r="N659" s="249"/>
      <c r="O659" s="249"/>
      <c r="P659" s="249"/>
      <c r="Q659" s="249"/>
      <c r="R659" s="249"/>
      <c r="S659" s="249"/>
      <c r="T659" s="25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1" t="s">
        <v>193</v>
      </c>
      <c r="AU659" s="251" t="s">
        <v>91</v>
      </c>
      <c r="AV659" s="14" t="s">
        <v>91</v>
      </c>
      <c r="AW659" s="14" t="s">
        <v>41</v>
      </c>
      <c r="AX659" s="14" t="s">
        <v>81</v>
      </c>
      <c r="AY659" s="251" t="s">
        <v>123</v>
      </c>
    </row>
    <row r="660" s="14" customFormat="1">
      <c r="A660" s="14"/>
      <c r="B660" s="241"/>
      <c r="C660" s="242"/>
      <c r="D660" s="232" t="s">
        <v>193</v>
      </c>
      <c r="E660" s="243" t="s">
        <v>35</v>
      </c>
      <c r="F660" s="244" t="s">
        <v>348</v>
      </c>
      <c r="G660" s="242"/>
      <c r="H660" s="245">
        <v>0.050000000000000003</v>
      </c>
      <c r="I660" s="246"/>
      <c r="J660" s="242"/>
      <c r="K660" s="242"/>
      <c r="L660" s="247"/>
      <c r="M660" s="248"/>
      <c r="N660" s="249"/>
      <c r="O660" s="249"/>
      <c r="P660" s="249"/>
      <c r="Q660" s="249"/>
      <c r="R660" s="249"/>
      <c r="S660" s="249"/>
      <c r="T660" s="25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1" t="s">
        <v>193</v>
      </c>
      <c r="AU660" s="251" t="s">
        <v>91</v>
      </c>
      <c r="AV660" s="14" t="s">
        <v>91</v>
      </c>
      <c r="AW660" s="14" t="s">
        <v>41</v>
      </c>
      <c r="AX660" s="14" t="s">
        <v>81</v>
      </c>
      <c r="AY660" s="251" t="s">
        <v>123</v>
      </c>
    </row>
    <row r="661" s="15" customFormat="1">
      <c r="A661" s="15"/>
      <c r="B661" s="252"/>
      <c r="C661" s="253"/>
      <c r="D661" s="232" t="s">
        <v>193</v>
      </c>
      <c r="E661" s="254" t="s">
        <v>35</v>
      </c>
      <c r="F661" s="255" t="s">
        <v>202</v>
      </c>
      <c r="G661" s="253"/>
      <c r="H661" s="256">
        <v>335.69999999999999</v>
      </c>
      <c r="I661" s="257"/>
      <c r="J661" s="253"/>
      <c r="K661" s="253"/>
      <c r="L661" s="258"/>
      <c r="M661" s="259"/>
      <c r="N661" s="260"/>
      <c r="O661" s="260"/>
      <c r="P661" s="260"/>
      <c r="Q661" s="260"/>
      <c r="R661" s="260"/>
      <c r="S661" s="260"/>
      <c r="T661" s="261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62" t="s">
        <v>193</v>
      </c>
      <c r="AU661" s="262" t="s">
        <v>91</v>
      </c>
      <c r="AV661" s="15" t="s">
        <v>147</v>
      </c>
      <c r="AW661" s="15" t="s">
        <v>41</v>
      </c>
      <c r="AX661" s="15" t="s">
        <v>89</v>
      </c>
      <c r="AY661" s="262" t="s">
        <v>123</v>
      </c>
    </row>
    <row r="662" s="2" customFormat="1" ht="24.15" customHeight="1">
      <c r="A662" s="42"/>
      <c r="B662" s="43"/>
      <c r="C662" s="208" t="s">
        <v>605</v>
      </c>
      <c r="D662" s="208" t="s">
        <v>126</v>
      </c>
      <c r="E662" s="209" t="s">
        <v>606</v>
      </c>
      <c r="F662" s="210" t="s">
        <v>607</v>
      </c>
      <c r="G662" s="211" t="s">
        <v>190</v>
      </c>
      <c r="H662" s="212">
        <v>260.19999999999999</v>
      </c>
      <c r="I662" s="213"/>
      <c r="J662" s="214">
        <f>ROUND(I662*H662,2)</f>
        <v>0</v>
      </c>
      <c r="K662" s="210" t="s">
        <v>130</v>
      </c>
      <c r="L662" s="48"/>
      <c r="M662" s="215" t="s">
        <v>35</v>
      </c>
      <c r="N662" s="216" t="s">
        <v>52</v>
      </c>
      <c r="O662" s="88"/>
      <c r="P662" s="217">
        <f>O662*H662</f>
        <v>0</v>
      </c>
      <c r="Q662" s="217">
        <v>0.00024000000000000001</v>
      </c>
      <c r="R662" s="217">
        <f>Q662*H662</f>
        <v>0.062447999999999997</v>
      </c>
      <c r="S662" s="217">
        <v>0</v>
      </c>
      <c r="T662" s="218">
        <f>S662*H662</f>
        <v>0</v>
      </c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R662" s="219" t="s">
        <v>311</v>
      </c>
      <c r="AT662" s="219" t="s">
        <v>126</v>
      </c>
      <c r="AU662" s="219" t="s">
        <v>91</v>
      </c>
      <c r="AY662" s="20" t="s">
        <v>123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89</v>
      </c>
      <c r="BK662" s="220">
        <f>ROUND(I662*H662,2)</f>
        <v>0</v>
      </c>
      <c r="BL662" s="20" t="s">
        <v>311</v>
      </c>
      <c r="BM662" s="219" t="s">
        <v>608</v>
      </c>
    </row>
    <row r="663" s="2" customFormat="1">
      <c r="A663" s="42"/>
      <c r="B663" s="43"/>
      <c r="C663" s="44"/>
      <c r="D663" s="221" t="s">
        <v>133</v>
      </c>
      <c r="E663" s="44"/>
      <c r="F663" s="222" t="s">
        <v>609</v>
      </c>
      <c r="G663" s="44"/>
      <c r="H663" s="44"/>
      <c r="I663" s="223"/>
      <c r="J663" s="44"/>
      <c r="K663" s="44"/>
      <c r="L663" s="48"/>
      <c r="M663" s="224"/>
      <c r="N663" s="225"/>
      <c r="O663" s="88"/>
      <c r="P663" s="88"/>
      <c r="Q663" s="88"/>
      <c r="R663" s="88"/>
      <c r="S663" s="88"/>
      <c r="T663" s="89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T663" s="20" t="s">
        <v>133</v>
      </c>
      <c r="AU663" s="20" t="s">
        <v>91</v>
      </c>
    </row>
    <row r="664" s="13" customFormat="1">
      <c r="A664" s="13"/>
      <c r="B664" s="230"/>
      <c r="C664" s="231"/>
      <c r="D664" s="232" t="s">
        <v>193</v>
      </c>
      <c r="E664" s="233" t="s">
        <v>35</v>
      </c>
      <c r="F664" s="234" t="s">
        <v>228</v>
      </c>
      <c r="G664" s="231"/>
      <c r="H664" s="233" t="s">
        <v>35</v>
      </c>
      <c r="I664" s="235"/>
      <c r="J664" s="231"/>
      <c r="K664" s="231"/>
      <c r="L664" s="236"/>
      <c r="M664" s="237"/>
      <c r="N664" s="238"/>
      <c r="O664" s="238"/>
      <c r="P664" s="238"/>
      <c r="Q664" s="238"/>
      <c r="R664" s="238"/>
      <c r="S664" s="238"/>
      <c r="T664" s="23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0" t="s">
        <v>193</v>
      </c>
      <c r="AU664" s="240" t="s">
        <v>91</v>
      </c>
      <c r="AV664" s="13" t="s">
        <v>89</v>
      </c>
      <c r="AW664" s="13" t="s">
        <v>41</v>
      </c>
      <c r="AX664" s="13" t="s">
        <v>81</v>
      </c>
      <c r="AY664" s="240" t="s">
        <v>123</v>
      </c>
    </row>
    <row r="665" s="13" customFormat="1">
      <c r="A665" s="13"/>
      <c r="B665" s="230"/>
      <c r="C665" s="231"/>
      <c r="D665" s="232" t="s">
        <v>193</v>
      </c>
      <c r="E665" s="233" t="s">
        <v>35</v>
      </c>
      <c r="F665" s="234" t="s">
        <v>198</v>
      </c>
      <c r="G665" s="231"/>
      <c r="H665" s="233" t="s">
        <v>35</v>
      </c>
      <c r="I665" s="235"/>
      <c r="J665" s="231"/>
      <c r="K665" s="231"/>
      <c r="L665" s="236"/>
      <c r="M665" s="237"/>
      <c r="N665" s="238"/>
      <c r="O665" s="238"/>
      <c r="P665" s="238"/>
      <c r="Q665" s="238"/>
      <c r="R665" s="238"/>
      <c r="S665" s="238"/>
      <c r="T665" s="23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0" t="s">
        <v>193</v>
      </c>
      <c r="AU665" s="240" t="s">
        <v>91</v>
      </c>
      <c r="AV665" s="13" t="s">
        <v>89</v>
      </c>
      <c r="AW665" s="13" t="s">
        <v>41</v>
      </c>
      <c r="AX665" s="13" t="s">
        <v>81</v>
      </c>
      <c r="AY665" s="240" t="s">
        <v>123</v>
      </c>
    </row>
    <row r="666" s="13" customFormat="1">
      <c r="A666" s="13"/>
      <c r="B666" s="230"/>
      <c r="C666" s="231"/>
      <c r="D666" s="232" t="s">
        <v>193</v>
      </c>
      <c r="E666" s="233" t="s">
        <v>35</v>
      </c>
      <c r="F666" s="234" t="s">
        <v>231</v>
      </c>
      <c r="G666" s="231"/>
      <c r="H666" s="233" t="s">
        <v>35</v>
      </c>
      <c r="I666" s="235"/>
      <c r="J666" s="231"/>
      <c r="K666" s="231"/>
      <c r="L666" s="236"/>
      <c r="M666" s="237"/>
      <c r="N666" s="238"/>
      <c r="O666" s="238"/>
      <c r="P666" s="238"/>
      <c r="Q666" s="238"/>
      <c r="R666" s="238"/>
      <c r="S666" s="238"/>
      <c r="T666" s="239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0" t="s">
        <v>193</v>
      </c>
      <c r="AU666" s="240" t="s">
        <v>91</v>
      </c>
      <c r="AV666" s="13" t="s">
        <v>89</v>
      </c>
      <c r="AW666" s="13" t="s">
        <v>41</v>
      </c>
      <c r="AX666" s="13" t="s">
        <v>81</v>
      </c>
      <c r="AY666" s="240" t="s">
        <v>123</v>
      </c>
    </row>
    <row r="667" s="13" customFormat="1">
      <c r="A667" s="13"/>
      <c r="B667" s="230"/>
      <c r="C667" s="231"/>
      <c r="D667" s="232" t="s">
        <v>193</v>
      </c>
      <c r="E667" s="233" t="s">
        <v>35</v>
      </c>
      <c r="F667" s="234" t="s">
        <v>198</v>
      </c>
      <c r="G667" s="231"/>
      <c r="H667" s="233" t="s">
        <v>35</v>
      </c>
      <c r="I667" s="235"/>
      <c r="J667" s="231"/>
      <c r="K667" s="231"/>
      <c r="L667" s="236"/>
      <c r="M667" s="237"/>
      <c r="N667" s="238"/>
      <c r="O667" s="238"/>
      <c r="P667" s="238"/>
      <c r="Q667" s="238"/>
      <c r="R667" s="238"/>
      <c r="S667" s="238"/>
      <c r="T667" s="23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0" t="s">
        <v>193</v>
      </c>
      <c r="AU667" s="240" t="s">
        <v>91</v>
      </c>
      <c r="AV667" s="13" t="s">
        <v>89</v>
      </c>
      <c r="AW667" s="13" t="s">
        <v>41</v>
      </c>
      <c r="AX667" s="13" t="s">
        <v>81</v>
      </c>
      <c r="AY667" s="240" t="s">
        <v>123</v>
      </c>
    </row>
    <row r="668" s="13" customFormat="1">
      <c r="A668" s="13"/>
      <c r="B668" s="230"/>
      <c r="C668" s="231"/>
      <c r="D668" s="232" t="s">
        <v>193</v>
      </c>
      <c r="E668" s="233" t="s">
        <v>35</v>
      </c>
      <c r="F668" s="234" t="s">
        <v>232</v>
      </c>
      <c r="G668" s="231"/>
      <c r="H668" s="233" t="s">
        <v>35</v>
      </c>
      <c r="I668" s="235"/>
      <c r="J668" s="231"/>
      <c r="K668" s="231"/>
      <c r="L668" s="236"/>
      <c r="M668" s="237"/>
      <c r="N668" s="238"/>
      <c r="O668" s="238"/>
      <c r="P668" s="238"/>
      <c r="Q668" s="238"/>
      <c r="R668" s="238"/>
      <c r="S668" s="238"/>
      <c r="T668" s="23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0" t="s">
        <v>193</v>
      </c>
      <c r="AU668" s="240" t="s">
        <v>91</v>
      </c>
      <c r="AV668" s="13" t="s">
        <v>89</v>
      </c>
      <c r="AW668" s="13" t="s">
        <v>41</v>
      </c>
      <c r="AX668" s="13" t="s">
        <v>81</v>
      </c>
      <c r="AY668" s="240" t="s">
        <v>123</v>
      </c>
    </row>
    <row r="669" s="14" customFormat="1">
      <c r="A669" s="14"/>
      <c r="B669" s="241"/>
      <c r="C669" s="242"/>
      <c r="D669" s="232" t="s">
        <v>193</v>
      </c>
      <c r="E669" s="243" t="s">
        <v>35</v>
      </c>
      <c r="F669" s="244" t="s">
        <v>344</v>
      </c>
      <c r="G669" s="242"/>
      <c r="H669" s="245">
        <v>90</v>
      </c>
      <c r="I669" s="246"/>
      <c r="J669" s="242"/>
      <c r="K669" s="242"/>
      <c r="L669" s="247"/>
      <c r="M669" s="248"/>
      <c r="N669" s="249"/>
      <c r="O669" s="249"/>
      <c r="P669" s="249"/>
      <c r="Q669" s="249"/>
      <c r="R669" s="249"/>
      <c r="S669" s="249"/>
      <c r="T669" s="25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1" t="s">
        <v>193</v>
      </c>
      <c r="AU669" s="251" t="s">
        <v>91</v>
      </c>
      <c r="AV669" s="14" t="s">
        <v>91</v>
      </c>
      <c r="AW669" s="14" t="s">
        <v>41</v>
      </c>
      <c r="AX669" s="14" t="s">
        <v>81</v>
      </c>
      <c r="AY669" s="251" t="s">
        <v>123</v>
      </c>
    </row>
    <row r="670" s="14" customFormat="1">
      <c r="A670" s="14"/>
      <c r="B670" s="241"/>
      <c r="C670" s="242"/>
      <c r="D670" s="232" t="s">
        <v>193</v>
      </c>
      <c r="E670" s="243" t="s">
        <v>35</v>
      </c>
      <c r="F670" s="244" t="s">
        <v>345</v>
      </c>
      <c r="G670" s="242"/>
      <c r="H670" s="245">
        <v>170.19999999999999</v>
      </c>
      <c r="I670" s="246"/>
      <c r="J670" s="242"/>
      <c r="K670" s="242"/>
      <c r="L670" s="247"/>
      <c r="M670" s="248"/>
      <c r="N670" s="249"/>
      <c r="O670" s="249"/>
      <c r="P670" s="249"/>
      <c r="Q670" s="249"/>
      <c r="R670" s="249"/>
      <c r="S670" s="249"/>
      <c r="T670" s="25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1" t="s">
        <v>193</v>
      </c>
      <c r="AU670" s="251" t="s">
        <v>91</v>
      </c>
      <c r="AV670" s="14" t="s">
        <v>91</v>
      </c>
      <c r="AW670" s="14" t="s">
        <v>41</v>
      </c>
      <c r="AX670" s="14" t="s">
        <v>81</v>
      </c>
      <c r="AY670" s="251" t="s">
        <v>123</v>
      </c>
    </row>
    <row r="671" s="15" customFormat="1">
      <c r="A671" s="15"/>
      <c r="B671" s="252"/>
      <c r="C671" s="253"/>
      <c r="D671" s="232" t="s">
        <v>193</v>
      </c>
      <c r="E671" s="254" t="s">
        <v>35</v>
      </c>
      <c r="F671" s="255" t="s">
        <v>202</v>
      </c>
      <c r="G671" s="253"/>
      <c r="H671" s="256">
        <v>260.19999999999999</v>
      </c>
      <c r="I671" s="257"/>
      <c r="J671" s="253"/>
      <c r="K671" s="253"/>
      <c r="L671" s="258"/>
      <c r="M671" s="259"/>
      <c r="N671" s="260"/>
      <c r="O671" s="260"/>
      <c r="P671" s="260"/>
      <c r="Q671" s="260"/>
      <c r="R671" s="260"/>
      <c r="S671" s="260"/>
      <c r="T671" s="261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62" t="s">
        <v>193</v>
      </c>
      <c r="AU671" s="262" t="s">
        <v>91</v>
      </c>
      <c r="AV671" s="15" t="s">
        <v>147</v>
      </c>
      <c r="AW671" s="15" t="s">
        <v>41</v>
      </c>
      <c r="AX671" s="15" t="s">
        <v>89</v>
      </c>
      <c r="AY671" s="262" t="s">
        <v>123</v>
      </c>
    </row>
    <row r="672" s="2" customFormat="1" ht="16.5" customHeight="1">
      <c r="A672" s="42"/>
      <c r="B672" s="43"/>
      <c r="C672" s="263" t="s">
        <v>610</v>
      </c>
      <c r="D672" s="263" t="s">
        <v>203</v>
      </c>
      <c r="E672" s="264" t="s">
        <v>611</v>
      </c>
      <c r="F672" s="265" t="s">
        <v>612</v>
      </c>
      <c r="G672" s="266" t="s">
        <v>190</v>
      </c>
      <c r="H672" s="267">
        <v>273.20999999999998</v>
      </c>
      <c r="I672" s="268"/>
      <c r="J672" s="269">
        <f>ROUND(I672*H672,2)</f>
        <v>0</v>
      </c>
      <c r="K672" s="265" t="s">
        <v>130</v>
      </c>
      <c r="L672" s="270"/>
      <c r="M672" s="271" t="s">
        <v>35</v>
      </c>
      <c r="N672" s="272" t="s">
        <v>52</v>
      </c>
      <c r="O672" s="88"/>
      <c r="P672" s="217">
        <f>O672*H672</f>
        <v>0</v>
      </c>
      <c r="Q672" s="217">
        <v>0.0025000000000000001</v>
      </c>
      <c r="R672" s="217">
        <f>Q672*H672</f>
        <v>0.68302499999999999</v>
      </c>
      <c r="S672" s="217">
        <v>0</v>
      </c>
      <c r="T672" s="218">
        <f>S672*H672</f>
        <v>0</v>
      </c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R672" s="219" t="s">
        <v>429</v>
      </c>
      <c r="AT672" s="219" t="s">
        <v>203</v>
      </c>
      <c r="AU672" s="219" t="s">
        <v>91</v>
      </c>
      <c r="AY672" s="20" t="s">
        <v>123</v>
      </c>
      <c r="BE672" s="220">
        <f>IF(N672="základní",J672,0)</f>
        <v>0</v>
      </c>
      <c r="BF672" s="220">
        <f>IF(N672="snížená",J672,0)</f>
        <v>0</v>
      </c>
      <c r="BG672" s="220">
        <f>IF(N672="zákl. přenesená",J672,0)</f>
        <v>0</v>
      </c>
      <c r="BH672" s="220">
        <f>IF(N672="sníž. přenesená",J672,0)</f>
        <v>0</v>
      </c>
      <c r="BI672" s="220">
        <f>IF(N672="nulová",J672,0)</f>
        <v>0</v>
      </c>
      <c r="BJ672" s="20" t="s">
        <v>89</v>
      </c>
      <c r="BK672" s="220">
        <f>ROUND(I672*H672,2)</f>
        <v>0</v>
      </c>
      <c r="BL672" s="20" t="s">
        <v>311</v>
      </c>
      <c r="BM672" s="219" t="s">
        <v>613</v>
      </c>
    </row>
    <row r="673" s="14" customFormat="1">
      <c r="A673" s="14"/>
      <c r="B673" s="241"/>
      <c r="C673" s="242"/>
      <c r="D673" s="232" t="s">
        <v>193</v>
      </c>
      <c r="E673" s="242"/>
      <c r="F673" s="244" t="s">
        <v>614</v>
      </c>
      <c r="G673" s="242"/>
      <c r="H673" s="245">
        <v>273.20999999999998</v>
      </c>
      <c r="I673" s="246"/>
      <c r="J673" s="242"/>
      <c r="K673" s="242"/>
      <c r="L673" s="247"/>
      <c r="M673" s="248"/>
      <c r="N673" s="249"/>
      <c r="O673" s="249"/>
      <c r="P673" s="249"/>
      <c r="Q673" s="249"/>
      <c r="R673" s="249"/>
      <c r="S673" s="249"/>
      <c r="T673" s="25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1" t="s">
        <v>193</v>
      </c>
      <c r="AU673" s="251" t="s">
        <v>91</v>
      </c>
      <c r="AV673" s="14" t="s">
        <v>91</v>
      </c>
      <c r="AW673" s="14" t="s">
        <v>4</v>
      </c>
      <c r="AX673" s="14" t="s">
        <v>89</v>
      </c>
      <c r="AY673" s="251" t="s">
        <v>123</v>
      </c>
    </row>
    <row r="674" s="2" customFormat="1" ht="16.5" customHeight="1">
      <c r="A674" s="42"/>
      <c r="B674" s="43"/>
      <c r="C674" s="263" t="s">
        <v>615</v>
      </c>
      <c r="D674" s="263" t="s">
        <v>203</v>
      </c>
      <c r="E674" s="264" t="s">
        <v>616</v>
      </c>
      <c r="F674" s="265" t="s">
        <v>617</v>
      </c>
      <c r="G674" s="266" t="s">
        <v>190</v>
      </c>
      <c r="H674" s="267">
        <v>273.20999999999998</v>
      </c>
      <c r="I674" s="268"/>
      <c r="J674" s="269">
        <f>ROUND(I674*H674,2)</f>
        <v>0</v>
      </c>
      <c r="K674" s="265" t="s">
        <v>130</v>
      </c>
      <c r="L674" s="270"/>
      <c r="M674" s="271" t="s">
        <v>35</v>
      </c>
      <c r="N674" s="272" t="s">
        <v>52</v>
      </c>
      <c r="O674" s="88"/>
      <c r="P674" s="217">
        <f>O674*H674</f>
        <v>0</v>
      </c>
      <c r="Q674" s="217">
        <v>0.0015</v>
      </c>
      <c r="R674" s="217">
        <f>Q674*H674</f>
        <v>0.40981499999999998</v>
      </c>
      <c r="S674" s="217">
        <v>0</v>
      </c>
      <c r="T674" s="218">
        <f>S674*H674</f>
        <v>0</v>
      </c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R674" s="219" t="s">
        <v>429</v>
      </c>
      <c r="AT674" s="219" t="s">
        <v>203</v>
      </c>
      <c r="AU674" s="219" t="s">
        <v>91</v>
      </c>
      <c r="AY674" s="20" t="s">
        <v>123</v>
      </c>
      <c r="BE674" s="220">
        <f>IF(N674="základní",J674,0)</f>
        <v>0</v>
      </c>
      <c r="BF674" s="220">
        <f>IF(N674="snížená",J674,0)</f>
        <v>0</v>
      </c>
      <c r="BG674" s="220">
        <f>IF(N674="zákl. přenesená",J674,0)</f>
        <v>0</v>
      </c>
      <c r="BH674" s="220">
        <f>IF(N674="sníž. přenesená",J674,0)</f>
        <v>0</v>
      </c>
      <c r="BI674" s="220">
        <f>IF(N674="nulová",J674,0)</f>
        <v>0</v>
      </c>
      <c r="BJ674" s="20" t="s">
        <v>89</v>
      </c>
      <c r="BK674" s="220">
        <f>ROUND(I674*H674,2)</f>
        <v>0</v>
      </c>
      <c r="BL674" s="20" t="s">
        <v>311</v>
      </c>
      <c r="BM674" s="219" t="s">
        <v>618</v>
      </c>
    </row>
    <row r="675" s="14" customFormat="1">
      <c r="A675" s="14"/>
      <c r="B675" s="241"/>
      <c r="C675" s="242"/>
      <c r="D675" s="232" t="s">
        <v>193</v>
      </c>
      <c r="E675" s="242"/>
      <c r="F675" s="244" t="s">
        <v>614</v>
      </c>
      <c r="G675" s="242"/>
      <c r="H675" s="245">
        <v>273.20999999999998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193</v>
      </c>
      <c r="AU675" s="251" t="s">
        <v>91</v>
      </c>
      <c r="AV675" s="14" t="s">
        <v>91</v>
      </c>
      <c r="AW675" s="14" t="s">
        <v>4</v>
      </c>
      <c r="AX675" s="14" t="s">
        <v>89</v>
      </c>
      <c r="AY675" s="251" t="s">
        <v>123</v>
      </c>
    </row>
    <row r="676" s="2" customFormat="1" ht="24.15" customHeight="1">
      <c r="A676" s="42"/>
      <c r="B676" s="43"/>
      <c r="C676" s="208" t="s">
        <v>619</v>
      </c>
      <c r="D676" s="208" t="s">
        <v>126</v>
      </c>
      <c r="E676" s="209" t="s">
        <v>620</v>
      </c>
      <c r="F676" s="210" t="s">
        <v>621</v>
      </c>
      <c r="G676" s="211" t="s">
        <v>190</v>
      </c>
      <c r="H676" s="212">
        <v>152</v>
      </c>
      <c r="I676" s="213"/>
      <c r="J676" s="214">
        <f>ROUND(I676*H676,2)</f>
        <v>0</v>
      </c>
      <c r="K676" s="210" t="s">
        <v>130</v>
      </c>
      <c r="L676" s="48"/>
      <c r="M676" s="215" t="s">
        <v>35</v>
      </c>
      <c r="N676" s="216" t="s">
        <v>52</v>
      </c>
      <c r="O676" s="88"/>
      <c r="P676" s="217">
        <f>O676*H676</f>
        <v>0</v>
      </c>
      <c r="Q676" s="217">
        <v>0.00012</v>
      </c>
      <c r="R676" s="217">
        <f>Q676*H676</f>
        <v>0.018239999999999999</v>
      </c>
      <c r="S676" s="217">
        <v>0</v>
      </c>
      <c r="T676" s="218">
        <f>S676*H676</f>
        <v>0</v>
      </c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R676" s="219" t="s">
        <v>311</v>
      </c>
      <c r="AT676" s="219" t="s">
        <v>126</v>
      </c>
      <c r="AU676" s="219" t="s">
        <v>91</v>
      </c>
      <c r="AY676" s="20" t="s">
        <v>123</v>
      </c>
      <c r="BE676" s="220">
        <f>IF(N676="základní",J676,0)</f>
        <v>0</v>
      </c>
      <c r="BF676" s="220">
        <f>IF(N676="snížená",J676,0)</f>
        <v>0</v>
      </c>
      <c r="BG676" s="220">
        <f>IF(N676="zákl. přenesená",J676,0)</f>
        <v>0</v>
      </c>
      <c r="BH676" s="220">
        <f>IF(N676="sníž. přenesená",J676,0)</f>
        <v>0</v>
      </c>
      <c r="BI676" s="220">
        <f>IF(N676="nulová",J676,0)</f>
        <v>0</v>
      </c>
      <c r="BJ676" s="20" t="s">
        <v>89</v>
      </c>
      <c r="BK676" s="220">
        <f>ROUND(I676*H676,2)</f>
        <v>0</v>
      </c>
      <c r="BL676" s="20" t="s">
        <v>311</v>
      </c>
      <c r="BM676" s="219" t="s">
        <v>622</v>
      </c>
    </row>
    <row r="677" s="2" customFormat="1">
      <c r="A677" s="42"/>
      <c r="B677" s="43"/>
      <c r="C677" s="44"/>
      <c r="D677" s="221" t="s">
        <v>133</v>
      </c>
      <c r="E677" s="44"/>
      <c r="F677" s="222" t="s">
        <v>623</v>
      </c>
      <c r="G677" s="44"/>
      <c r="H677" s="44"/>
      <c r="I677" s="223"/>
      <c r="J677" s="44"/>
      <c r="K677" s="44"/>
      <c r="L677" s="48"/>
      <c r="M677" s="224"/>
      <c r="N677" s="225"/>
      <c r="O677" s="88"/>
      <c r="P677" s="88"/>
      <c r="Q677" s="88"/>
      <c r="R677" s="88"/>
      <c r="S677" s="88"/>
      <c r="T677" s="89"/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T677" s="20" t="s">
        <v>133</v>
      </c>
      <c r="AU677" s="20" t="s">
        <v>91</v>
      </c>
    </row>
    <row r="678" s="13" customFormat="1">
      <c r="A678" s="13"/>
      <c r="B678" s="230"/>
      <c r="C678" s="231"/>
      <c r="D678" s="232" t="s">
        <v>193</v>
      </c>
      <c r="E678" s="233" t="s">
        <v>35</v>
      </c>
      <c r="F678" s="234" t="s">
        <v>194</v>
      </c>
      <c r="G678" s="231"/>
      <c r="H678" s="233" t="s">
        <v>35</v>
      </c>
      <c r="I678" s="235"/>
      <c r="J678" s="231"/>
      <c r="K678" s="231"/>
      <c r="L678" s="236"/>
      <c r="M678" s="237"/>
      <c r="N678" s="238"/>
      <c r="O678" s="238"/>
      <c r="P678" s="238"/>
      <c r="Q678" s="238"/>
      <c r="R678" s="238"/>
      <c r="S678" s="238"/>
      <c r="T678" s="239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0" t="s">
        <v>193</v>
      </c>
      <c r="AU678" s="240" t="s">
        <v>91</v>
      </c>
      <c r="AV678" s="13" t="s">
        <v>89</v>
      </c>
      <c r="AW678" s="13" t="s">
        <v>41</v>
      </c>
      <c r="AX678" s="13" t="s">
        <v>81</v>
      </c>
      <c r="AY678" s="240" t="s">
        <v>123</v>
      </c>
    </row>
    <row r="679" s="13" customFormat="1">
      <c r="A679" s="13"/>
      <c r="B679" s="230"/>
      <c r="C679" s="231"/>
      <c r="D679" s="232" t="s">
        <v>193</v>
      </c>
      <c r="E679" s="233" t="s">
        <v>35</v>
      </c>
      <c r="F679" s="234" t="s">
        <v>195</v>
      </c>
      <c r="G679" s="231"/>
      <c r="H679" s="233" t="s">
        <v>35</v>
      </c>
      <c r="I679" s="235"/>
      <c r="J679" s="231"/>
      <c r="K679" s="231"/>
      <c r="L679" s="236"/>
      <c r="M679" s="237"/>
      <c r="N679" s="238"/>
      <c r="O679" s="238"/>
      <c r="P679" s="238"/>
      <c r="Q679" s="238"/>
      <c r="R679" s="238"/>
      <c r="S679" s="238"/>
      <c r="T679" s="239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0" t="s">
        <v>193</v>
      </c>
      <c r="AU679" s="240" t="s">
        <v>91</v>
      </c>
      <c r="AV679" s="13" t="s">
        <v>89</v>
      </c>
      <c r="AW679" s="13" t="s">
        <v>41</v>
      </c>
      <c r="AX679" s="13" t="s">
        <v>81</v>
      </c>
      <c r="AY679" s="240" t="s">
        <v>123</v>
      </c>
    </row>
    <row r="680" s="13" customFormat="1">
      <c r="A680" s="13"/>
      <c r="B680" s="230"/>
      <c r="C680" s="231"/>
      <c r="D680" s="232" t="s">
        <v>193</v>
      </c>
      <c r="E680" s="233" t="s">
        <v>35</v>
      </c>
      <c r="F680" s="234" t="s">
        <v>196</v>
      </c>
      <c r="G680" s="231"/>
      <c r="H680" s="233" t="s">
        <v>35</v>
      </c>
      <c r="I680" s="235"/>
      <c r="J680" s="231"/>
      <c r="K680" s="231"/>
      <c r="L680" s="236"/>
      <c r="M680" s="237"/>
      <c r="N680" s="238"/>
      <c r="O680" s="238"/>
      <c r="P680" s="238"/>
      <c r="Q680" s="238"/>
      <c r="R680" s="238"/>
      <c r="S680" s="238"/>
      <c r="T680" s="23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0" t="s">
        <v>193</v>
      </c>
      <c r="AU680" s="240" t="s">
        <v>91</v>
      </c>
      <c r="AV680" s="13" t="s">
        <v>89</v>
      </c>
      <c r="AW680" s="13" t="s">
        <v>41</v>
      </c>
      <c r="AX680" s="13" t="s">
        <v>81</v>
      </c>
      <c r="AY680" s="240" t="s">
        <v>123</v>
      </c>
    </row>
    <row r="681" s="13" customFormat="1">
      <c r="A681" s="13"/>
      <c r="B681" s="230"/>
      <c r="C681" s="231"/>
      <c r="D681" s="232" t="s">
        <v>193</v>
      </c>
      <c r="E681" s="233" t="s">
        <v>35</v>
      </c>
      <c r="F681" s="234" t="s">
        <v>197</v>
      </c>
      <c r="G681" s="231"/>
      <c r="H681" s="233" t="s">
        <v>35</v>
      </c>
      <c r="I681" s="235"/>
      <c r="J681" s="231"/>
      <c r="K681" s="231"/>
      <c r="L681" s="236"/>
      <c r="M681" s="237"/>
      <c r="N681" s="238"/>
      <c r="O681" s="238"/>
      <c r="P681" s="238"/>
      <c r="Q681" s="238"/>
      <c r="R681" s="238"/>
      <c r="S681" s="238"/>
      <c r="T681" s="239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0" t="s">
        <v>193</v>
      </c>
      <c r="AU681" s="240" t="s">
        <v>91</v>
      </c>
      <c r="AV681" s="13" t="s">
        <v>89</v>
      </c>
      <c r="AW681" s="13" t="s">
        <v>41</v>
      </c>
      <c r="AX681" s="13" t="s">
        <v>81</v>
      </c>
      <c r="AY681" s="240" t="s">
        <v>123</v>
      </c>
    </row>
    <row r="682" s="13" customFormat="1">
      <c r="A682" s="13"/>
      <c r="B682" s="230"/>
      <c r="C682" s="231"/>
      <c r="D682" s="232" t="s">
        <v>193</v>
      </c>
      <c r="E682" s="233" t="s">
        <v>35</v>
      </c>
      <c r="F682" s="234" t="s">
        <v>198</v>
      </c>
      <c r="G682" s="231"/>
      <c r="H682" s="233" t="s">
        <v>35</v>
      </c>
      <c r="I682" s="235"/>
      <c r="J682" s="231"/>
      <c r="K682" s="231"/>
      <c r="L682" s="236"/>
      <c r="M682" s="237"/>
      <c r="N682" s="238"/>
      <c r="O682" s="238"/>
      <c r="P682" s="238"/>
      <c r="Q682" s="238"/>
      <c r="R682" s="238"/>
      <c r="S682" s="238"/>
      <c r="T682" s="23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0" t="s">
        <v>193</v>
      </c>
      <c r="AU682" s="240" t="s">
        <v>91</v>
      </c>
      <c r="AV682" s="13" t="s">
        <v>89</v>
      </c>
      <c r="AW682" s="13" t="s">
        <v>41</v>
      </c>
      <c r="AX682" s="13" t="s">
        <v>81</v>
      </c>
      <c r="AY682" s="240" t="s">
        <v>123</v>
      </c>
    </row>
    <row r="683" s="13" customFormat="1">
      <c r="A683" s="13"/>
      <c r="B683" s="230"/>
      <c r="C683" s="231"/>
      <c r="D683" s="232" t="s">
        <v>193</v>
      </c>
      <c r="E683" s="233" t="s">
        <v>35</v>
      </c>
      <c r="F683" s="234" t="s">
        <v>229</v>
      </c>
      <c r="G683" s="231"/>
      <c r="H683" s="233" t="s">
        <v>35</v>
      </c>
      <c r="I683" s="235"/>
      <c r="J683" s="231"/>
      <c r="K683" s="231"/>
      <c r="L683" s="236"/>
      <c r="M683" s="237"/>
      <c r="N683" s="238"/>
      <c r="O683" s="238"/>
      <c r="P683" s="238"/>
      <c r="Q683" s="238"/>
      <c r="R683" s="238"/>
      <c r="S683" s="238"/>
      <c r="T683" s="23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0" t="s">
        <v>193</v>
      </c>
      <c r="AU683" s="240" t="s">
        <v>91</v>
      </c>
      <c r="AV683" s="13" t="s">
        <v>89</v>
      </c>
      <c r="AW683" s="13" t="s">
        <v>41</v>
      </c>
      <c r="AX683" s="13" t="s">
        <v>81</v>
      </c>
      <c r="AY683" s="240" t="s">
        <v>123</v>
      </c>
    </row>
    <row r="684" s="13" customFormat="1">
      <c r="A684" s="13"/>
      <c r="B684" s="230"/>
      <c r="C684" s="231"/>
      <c r="D684" s="232" t="s">
        <v>193</v>
      </c>
      <c r="E684" s="233" t="s">
        <v>35</v>
      </c>
      <c r="F684" s="234" t="s">
        <v>198</v>
      </c>
      <c r="G684" s="231"/>
      <c r="H684" s="233" t="s">
        <v>35</v>
      </c>
      <c r="I684" s="235"/>
      <c r="J684" s="231"/>
      <c r="K684" s="231"/>
      <c r="L684" s="236"/>
      <c r="M684" s="237"/>
      <c r="N684" s="238"/>
      <c r="O684" s="238"/>
      <c r="P684" s="238"/>
      <c r="Q684" s="238"/>
      <c r="R684" s="238"/>
      <c r="S684" s="238"/>
      <c r="T684" s="239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0" t="s">
        <v>193</v>
      </c>
      <c r="AU684" s="240" t="s">
        <v>91</v>
      </c>
      <c r="AV684" s="13" t="s">
        <v>89</v>
      </c>
      <c r="AW684" s="13" t="s">
        <v>41</v>
      </c>
      <c r="AX684" s="13" t="s">
        <v>81</v>
      </c>
      <c r="AY684" s="240" t="s">
        <v>123</v>
      </c>
    </row>
    <row r="685" s="13" customFormat="1">
      <c r="A685" s="13"/>
      <c r="B685" s="230"/>
      <c r="C685" s="231"/>
      <c r="D685" s="232" t="s">
        <v>193</v>
      </c>
      <c r="E685" s="233" t="s">
        <v>35</v>
      </c>
      <c r="F685" s="234" t="s">
        <v>230</v>
      </c>
      <c r="G685" s="231"/>
      <c r="H685" s="233" t="s">
        <v>35</v>
      </c>
      <c r="I685" s="235"/>
      <c r="J685" s="231"/>
      <c r="K685" s="231"/>
      <c r="L685" s="236"/>
      <c r="M685" s="237"/>
      <c r="N685" s="238"/>
      <c r="O685" s="238"/>
      <c r="P685" s="238"/>
      <c r="Q685" s="238"/>
      <c r="R685" s="238"/>
      <c r="S685" s="238"/>
      <c r="T685" s="239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0" t="s">
        <v>193</v>
      </c>
      <c r="AU685" s="240" t="s">
        <v>91</v>
      </c>
      <c r="AV685" s="13" t="s">
        <v>89</v>
      </c>
      <c r="AW685" s="13" t="s">
        <v>41</v>
      </c>
      <c r="AX685" s="13" t="s">
        <v>81</v>
      </c>
      <c r="AY685" s="240" t="s">
        <v>123</v>
      </c>
    </row>
    <row r="686" s="13" customFormat="1">
      <c r="A686" s="13"/>
      <c r="B686" s="230"/>
      <c r="C686" s="231"/>
      <c r="D686" s="232" t="s">
        <v>193</v>
      </c>
      <c r="E686" s="233" t="s">
        <v>35</v>
      </c>
      <c r="F686" s="234" t="s">
        <v>198</v>
      </c>
      <c r="G686" s="231"/>
      <c r="H686" s="233" t="s">
        <v>35</v>
      </c>
      <c r="I686" s="235"/>
      <c r="J686" s="231"/>
      <c r="K686" s="231"/>
      <c r="L686" s="236"/>
      <c r="M686" s="237"/>
      <c r="N686" s="238"/>
      <c r="O686" s="238"/>
      <c r="P686" s="238"/>
      <c r="Q686" s="238"/>
      <c r="R686" s="238"/>
      <c r="S686" s="238"/>
      <c r="T686" s="23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0" t="s">
        <v>193</v>
      </c>
      <c r="AU686" s="240" t="s">
        <v>91</v>
      </c>
      <c r="AV686" s="13" t="s">
        <v>89</v>
      </c>
      <c r="AW686" s="13" t="s">
        <v>41</v>
      </c>
      <c r="AX686" s="13" t="s">
        <v>81</v>
      </c>
      <c r="AY686" s="240" t="s">
        <v>123</v>
      </c>
    </row>
    <row r="687" s="13" customFormat="1">
      <c r="A687" s="13"/>
      <c r="B687" s="230"/>
      <c r="C687" s="231"/>
      <c r="D687" s="232" t="s">
        <v>193</v>
      </c>
      <c r="E687" s="233" t="s">
        <v>35</v>
      </c>
      <c r="F687" s="234" t="s">
        <v>470</v>
      </c>
      <c r="G687" s="231"/>
      <c r="H687" s="233" t="s">
        <v>35</v>
      </c>
      <c r="I687" s="235"/>
      <c r="J687" s="231"/>
      <c r="K687" s="231"/>
      <c r="L687" s="236"/>
      <c r="M687" s="237"/>
      <c r="N687" s="238"/>
      <c r="O687" s="238"/>
      <c r="P687" s="238"/>
      <c r="Q687" s="238"/>
      <c r="R687" s="238"/>
      <c r="S687" s="238"/>
      <c r="T687" s="239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0" t="s">
        <v>193</v>
      </c>
      <c r="AU687" s="240" t="s">
        <v>91</v>
      </c>
      <c r="AV687" s="13" t="s">
        <v>89</v>
      </c>
      <c r="AW687" s="13" t="s">
        <v>41</v>
      </c>
      <c r="AX687" s="13" t="s">
        <v>81</v>
      </c>
      <c r="AY687" s="240" t="s">
        <v>123</v>
      </c>
    </row>
    <row r="688" s="13" customFormat="1">
      <c r="A688" s="13"/>
      <c r="B688" s="230"/>
      <c r="C688" s="231"/>
      <c r="D688" s="232" t="s">
        <v>193</v>
      </c>
      <c r="E688" s="233" t="s">
        <v>35</v>
      </c>
      <c r="F688" s="234" t="s">
        <v>198</v>
      </c>
      <c r="G688" s="231"/>
      <c r="H688" s="233" t="s">
        <v>35</v>
      </c>
      <c r="I688" s="235"/>
      <c r="J688" s="231"/>
      <c r="K688" s="231"/>
      <c r="L688" s="236"/>
      <c r="M688" s="237"/>
      <c r="N688" s="238"/>
      <c r="O688" s="238"/>
      <c r="P688" s="238"/>
      <c r="Q688" s="238"/>
      <c r="R688" s="238"/>
      <c r="S688" s="238"/>
      <c r="T688" s="23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0" t="s">
        <v>193</v>
      </c>
      <c r="AU688" s="240" t="s">
        <v>91</v>
      </c>
      <c r="AV688" s="13" t="s">
        <v>89</v>
      </c>
      <c r="AW688" s="13" t="s">
        <v>41</v>
      </c>
      <c r="AX688" s="13" t="s">
        <v>81</v>
      </c>
      <c r="AY688" s="240" t="s">
        <v>123</v>
      </c>
    </row>
    <row r="689" s="13" customFormat="1">
      <c r="A689" s="13"/>
      <c r="B689" s="230"/>
      <c r="C689" s="231"/>
      <c r="D689" s="232" t="s">
        <v>193</v>
      </c>
      <c r="E689" s="233" t="s">
        <v>35</v>
      </c>
      <c r="F689" s="234" t="s">
        <v>471</v>
      </c>
      <c r="G689" s="231"/>
      <c r="H689" s="233" t="s">
        <v>35</v>
      </c>
      <c r="I689" s="235"/>
      <c r="J689" s="231"/>
      <c r="K689" s="231"/>
      <c r="L689" s="236"/>
      <c r="M689" s="237"/>
      <c r="N689" s="238"/>
      <c r="O689" s="238"/>
      <c r="P689" s="238"/>
      <c r="Q689" s="238"/>
      <c r="R689" s="238"/>
      <c r="S689" s="238"/>
      <c r="T689" s="23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0" t="s">
        <v>193</v>
      </c>
      <c r="AU689" s="240" t="s">
        <v>91</v>
      </c>
      <c r="AV689" s="13" t="s">
        <v>89</v>
      </c>
      <c r="AW689" s="13" t="s">
        <v>41</v>
      </c>
      <c r="AX689" s="13" t="s">
        <v>81</v>
      </c>
      <c r="AY689" s="240" t="s">
        <v>123</v>
      </c>
    </row>
    <row r="690" s="13" customFormat="1">
      <c r="A690" s="13"/>
      <c r="B690" s="230"/>
      <c r="C690" s="231"/>
      <c r="D690" s="232" t="s">
        <v>193</v>
      </c>
      <c r="E690" s="233" t="s">
        <v>35</v>
      </c>
      <c r="F690" s="234" t="s">
        <v>198</v>
      </c>
      <c r="G690" s="231"/>
      <c r="H690" s="233" t="s">
        <v>35</v>
      </c>
      <c r="I690" s="235"/>
      <c r="J690" s="231"/>
      <c r="K690" s="231"/>
      <c r="L690" s="236"/>
      <c r="M690" s="237"/>
      <c r="N690" s="238"/>
      <c r="O690" s="238"/>
      <c r="P690" s="238"/>
      <c r="Q690" s="238"/>
      <c r="R690" s="238"/>
      <c r="S690" s="238"/>
      <c r="T690" s="23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0" t="s">
        <v>193</v>
      </c>
      <c r="AU690" s="240" t="s">
        <v>91</v>
      </c>
      <c r="AV690" s="13" t="s">
        <v>89</v>
      </c>
      <c r="AW690" s="13" t="s">
        <v>41</v>
      </c>
      <c r="AX690" s="13" t="s">
        <v>81</v>
      </c>
      <c r="AY690" s="240" t="s">
        <v>123</v>
      </c>
    </row>
    <row r="691" s="13" customFormat="1">
      <c r="A691" s="13"/>
      <c r="B691" s="230"/>
      <c r="C691" s="231"/>
      <c r="D691" s="232" t="s">
        <v>193</v>
      </c>
      <c r="E691" s="233" t="s">
        <v>35</v>
      </c>
      <c r="F691" s="234" t="s">
        <v>199</v>
      </c>
      <c r="G691" s="231"/>
      <c r="H691" s="233" t="s">
        <v>35</v>
      </c>
      <c r="I691" s="235"/>
      <c r="J691" s="231"/>
      <c r="K691" s="231"/>
      <c r="L691" s="236"/>
      <c r="M691" s="237"/>
      <c r="N691" s="238"/>
      <c r="O691" s="238"/>
      <c r="P691" s="238"/>
      <c r="Q691" s="238"/>
      <c r="R691" s="238"/>
      <c r="S691" s="238"/>
      <c r="T691" s="239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0" t="s">
        <v>193</v>
      </c>
      <c r="AU691" s="240" t="s">
        <v>91</v>
      </c>
      <c r="AV691" s="13" t="s">
        <v>89</v>
      </c>
      <c r="AW691" s="13" t="s">
        <v>41</v>
      </c>
      <c r="AX691" s="13" t="s">
        <v>81</v>
      </c>
      <c r="AY691" s="240" t="s">
        <v>123</v>
      </c>
    </row>
    <row r="692" s="13" customFormat="1">
      <c r="A692" s="13"/>
      <c r="B692" s="230"/>
      <c r="C692" s="231"/>
      <c r="D692" s="232" t="s">
        <v>193</v>
      </c>
      <c r="E692" s="233" t="s">
        <v>35</v>
      </c>
      <c r="F692" s="234" t="s">
        <v>200</v>
      </c>
      <c r="G692" s="231"/>
      <c r="H692" s="233" t="s">
        <v>35</v>
      </c>
      <c r="I692" s="235"/>
      <c r="J692" s="231"/>
      <c r="K692" s="231"/>
      <c r="L692" s="236"/>
      <c r="M692" s="237"/>
      <c r="N692" s="238"/>
      <c r="O692" s="238"/>
      <c r="P692" s="238"/>
      <c r="Q692" s="238"/>
      <c r="R692" s="238"/>
      <c r="S692" s="238"/>
      <c r="T692" s="23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0" t="s">
        <v>193</v>
      </c>
      <c r="AU692" s="240" t="s">
        <v>91</v>
      </c>
      <c r="AV692" s="13" t="s">
        <v>89</v>
      </c>
      <c r="AW692" s="13" t="s">
        <v>41</v>
      </c>
      <c r="AX692" s="13" t="s">
        <v>81</v>
      </c>
      <c r="AY692" s="240" t="s">
        <v>123</v>
      </c>
    </row>
    <row r="693" s="13" customFormat="1">
      <c r="A693" s="13"/>
      <c r="B693" s="230"/>
      <c r="C693" s="231"/>
      <c r="D693" s="232" t="s">
        <v>193</v>
      </c>
      <c r="E693" s="233" t="s">
        <v>35</v>
      </c>
      <c r="F693" s="234" t="s">
        <v>198</v>
      </c>
      <c r="G693" s="231"/>
      <c r="H693" s="233" t="s">
        <v>35</v>
      </c>
      <c r="I693" s="235"/>
      <c r="J693" s="231"/>
      <c r="K693" s="231"/>
      <c r="L693" s="236"/>
      <c r="M693" s="237"/>
      <c r="N693" s="238"/>
      <c r="O693" s="238"/>
      <c r="P693" s="238"/>
      <c r="Q693" s="238"/>
      <c r="R693" s="238"/>
      <c r="S693" s="238"/>
      <c r="T693" s="239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0" t="s">
        <v>193</v>
      </c>
      <c r="AU693" s="240" t="s">
        <v>91</v>
      </c>
      <c r="AV693" s="13" t="s">
        <v>89</v>
      </c>
      <c r="AW693" s="13" t="s">
        <v>41</v>
      </c>
      <c r="AX693" s="13" t="s">
        <v>81</v>
      </c>
      <c r="AY693" s="240" t="s">
        <v>123</v>
      </c>
    </row>
    <row r="694" s="13" customFormat="1">
      <c r="A694" s="13"/>
      <c r="B694" s="230"/>
      <c r="C694" s="231"/>
      <c r="D694" s="232" t="s">
        <v>193</v>
      </c>
      <c r="E694" s="233" t="s">
        <v>35</v>
      </c>
      <c r="F694" s="234" t="s">
        <v>472</v>
      </c>
      <c r="G694" s="231"/>
      <c r="H694" s="233" t="s">
        <v>35</v>
      </c>
      <c r="I694" s="235"/>
      <c r="J694" s="231"/>
      <c r="K694" s="231"/>
      <c r="L694" s="236"/>
      <c r="M694" s="237"/>
      <c r="N694" s="238"/>
      <c r="O694" s="238"/>
      <c r="P694" s="238"/>
      <c r="Q694" s="238"/>
      <c r="R694" s="238"/>
      <c r="S694" s="238"/>
      <c r="T694" s="23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0" t="s">
        <v>193</v>
      </c>
      <c r="AU694" s="240" t="s">
        <v>91</v>
      </c>
      <c r="AV694" s="13" t="s">
        <v>89</v>
      </c>
      <c r="AW694" s="13" t="s">
        <v>41</v>
      </c>
      <c r="AX694" s="13" t="s">
        <v>81</v>
      </c>
      <c r="AY694" s="240" t="s">
        <v>123</v>
      </c>
    </row>
    <row r="695" s="14" customFormat="1">
      <c r="A695" s="14"/>
      <c r="B695" s="241"/>
      <c r="C695" s="242"/>
      <c r="D695" s="232" t="s">
        <v>193</v>
      </c>
      <c r="E695" s="243" t="s">
        <v>35</v>
      </c>
      <c r="F695" s="244" t="s">
        <v>201</v>
      </c>
      <c r="G695" s="242"/>
      <c r="H695" s="245">
        <v>152</v>
      </c>
      <c r="I695" s="246"/>
      <c r="J695" s="242"/>
      <c r="K695" s="242"/>
      <c r="L695" s="247"/>
      <c r="M695" s="248"/>
      <c r="N695" s="249"/>
      <c r="O695" s="249"/>
      <c r="P695" s="249"/>
      <c r="Q695" s="249"/>
      <c r="R695" s="249"/>
      <c r="S695" s="249"/>
      <c r="T695" s="25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1" t="s">
        <v>193</v>
      </c>
      <c r="AU695" s="251" t="s">
        <v>91</v>
      </c>
      <c r="AV695" s="14" t="s">
        <v>91</v>
      </c>
      <c r="AW695" s="14" t="s">
        <v>41</v>
      </c>
      <c r="AX695" s="14" t="s">
        <v>81</v>
      </c>
      <c r="AY695" s="251" t="s">
        <v>123</v>
      </c>
    </row>
    <row r="696" s="15" customFormat="1">
      <c r="A696" s="15"/>
      <c r="B696" s="252"/>
      <c r="C696" s="253"/>
      <c r="D696" s="232" t="s">
        <v>193</v>
      </c>
      <c r="E696" s="254" t="s">
        <v>35</v>
      </c>
      <c r="F696" s="255" t="s">
        <v>202</v>
      </c>
      <c r="G696" s="253"/>
      <c r="H696" s="256">
        <v>152</v>
      </c>
      <c r="I696" s="257"/>
      <c r="J696" s="253"/>
      <c r="K696" s="253"/>
      <c r="L696" s="258"/>
      <c r="M696" s="259"/>
      <c r="N696" s="260"/>
      <c r="O696" s="260"/>
      <c r="P696" s="260"/>
      <c r="Q696" s="260"/>
      <c r="R696" s="260"/>
      <c r="S696" s="260"/>
      <c r="T696" s="261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2" t="s">
        <v>193</v>
      </c>
      <c r="AU696" s="262" t="s">
        <v>91</v>
      </c>
      <c r="AV696" s="15" t="s">
        <v>147</v>
      </c>
      <c r="AW696" s="15" t="s">
        <v>41</v>
      </c>
      <c r="AX696" s="15" t="s">
        <v>89</v>
      </c>
      <c r="AY696" s="262" t="s">
        <v>123</v>
      </c>
    </row>
    <row r="697" s="2" customFormat="1" ht="16.5" customHeight="1">
      <c r="A697" s="42"/>
      <c r="B697" s="43"/>
      <c r="C697" s="263" t="s">
        <v>624</v>
      </c>
      <c r="D697" s="263" t="s">
        <v>203</v>
      </c>
      <c r="E697" s="264" t="s">
        <v>625</v>
      </c>
      <c r="F697" s="265" t="s">
        <v>626</v>
      </c>
      <c r="G697" s="266" t="s">
        <v>225</v>
      </c>
      <c r="H697" s="267">
        <v>11.704000000000001</v>
      </c>
      <c r="I697" s="268"/>
      <c r="J697" s="269">
        <f>ROUND(I697*H697,2)</f>
        <v>0</v>
      </c>
      <c r="K697" s="265" t="s">
        <v>130</v>
      </c>
      <c r="L697" s="270"/>
      <c r="M697" s="271" t="s">
        <v>35</v>
      </c>
      <c r="N697" s="272" t="s">
        <v>52</v>
      </c>
      <c r="O697" s="88"/>
      <c r="P697" s="217">
        <f>O697*H697</f>
        <v>0</v>
      </c>
      <c r="Q697" s="217">
        <v>0.02</v>
      </c>
      <c r="R697" s="217">
        <f>Q697*H697</f>
        <v>0.23408000000000001</v>
      </c>
      <c r="S697" s="217">
        <v>0</v>
      </c>
      <c r="T697" s="218">
        <f>S697*H697</f>
        <v>0</v>
      </c>
      <c r="U697" s="42"/>
      <c r="V697" s="42"/>
      <c r="W697" s="42"/>
      <c r="X697" s="42"/>
      <c r="Y697" s="42"/>
      <c r="Z697" s="42"/>
      <c r="AA697" s="42"/>
      <c r="AB697" s="42"/>
      <c r="AC697" s="42"/>
      <c r="AD697" s="42"/>
      <c r="AE697" s="42"/>
      <c r="AR697" s="219" t="s">
        <v>429</v>
      </c>
      <c r="AT697" s="219" t="s">
        <v>203</v>
      </c>
      <c r="AU697" s="219" t="s">
        <v>91</v>
      </c>
      <c r="AY697" s="20" t="s">
        <v>123</v>
      </c>
      <c r="BE697" s="220">
        <f>IF(N697="základní",J697,0)</f>
        <v>0</v>
      </c>
      <c r="BF697" s="220">
        <f>IF(N697="snížená",J697,0)</f>
        <v>0</v>
      </c>
      <c r="BG697" s="220">
        <f>IF(N697="zákl. přenesená",J697,0)</f>
        <v>0</v>
      </c>
      <c r="BH697" s="220">
        <f>IF(N697="sníž. přenesená",J697,0)</f>
        <v>0</v>
      </c>
      <c r="BI697" s="220">
        <f>IF(N697="nulová",J697,0)</f>
        <v>0</v>
      </c>
      <c r="BJ697" s="20" t="s">
        <v>89</v>
      </c>
      <c r="BK697" s="220">
        <f>ROUND(I697*H697,2)</f>
        <v>0</v>
      </c>
      <c r="BL697" s="20" t="s">
        <v>311</v>
      </c>
      <c r="BM697" s="219" t="s">
        <v>627</v>
      </c>
    </row>
    <row r="698" s="13" customFormat="1">
      <c r="A698" s="13"/>
      <c r="B698" s="230"/>
      <c r="C698" s="231"/>
      <c r="D698" s="232" t="s">
        <v>193</v>
      </c>
      <c r="E698" s="233" t="s">
        <v>35</v>
      </c>
      <c r="F698" s="234" t="s">
        <v>194</v>
      </c>
      <c r="G698" s="231"/>
      <c r="H698" s="233" t="s">
        <v>35</v>
      </c>
      <c r="I698" s="235"/>
      <c r="J698" s="231"/>
      <c r="K698" s="231"/>
      <c r="L698" s="236"/>
      <c r="M698" s="237"/>
      <c r="N698" s="238"/>
      <c r="O698" s="238"/>
      <c r="P698" s="238"/>
      <c r="Q698" s="238"/>
      <c r="R698" s="238"/>
      <c r="S698" s="238"/>
      <c r="T698" s="23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0" t="s">
        <v>193</v>
      </c>
      <c r="AU698" s="240" t="s">
        <v>91</v>
      </c>
      <c r="AV698" s="13" t="s">
        <v>89</v>
      </c>
      <c r="AW698" s="13" t="s">
        <v>41</v>
      </c>
      <c r="AX698" s="13" t="s">
        <v>81</v>
      </c>
      <c r="AY698" s="240" t="s">
        <v>123</v>
      </c>
    </row>
    <row r="699" s="13" customFormat="1">
      <c r="A699" s="13"/>
      <c r="B699" s="230"/>
      <c r="C699" s="231"/>
      <c r="D699" s="232" t="s">
        <v>193</v>
      </c>
      <c r="E699" s="233" t="s">
        <v>35</v>
      </c>
      <c r="F699" s="234" t="s">
        <v>470</v>
      </c>
      <c r="G699" s="231"/>
      <c r="H699" s="233" t="s">
        <v>35</v>
      </c>
      <c r="I699" s="235"/>
      <c r="J699" s="231"/>
      <c r="K699" s="231"/>
      <c r="L699" s="236"/>
      <c r="M699" s="237"/>
      <c r="N699" s="238"/>
      <c r="O699" s="238"/>
      <c r="P699" s="238"/>
      <c r="Q699" s="238"/>
      <c r="R699" s="238"/>
      <c r="S699" s="238"/>
      <c r="T699" s="23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0" t="s">
        <v>193</v>
      </c>
      <c r="AU699" s="240" t="s">
        <v>91</v>
      </c>
      <c r="AV699" s="13" t="s">
        <v>89</v>
      </c>
      <c r="AW699" s="13" t="s">
        <v>41</v>
      </c>
      <c r="AX699" s="13" t="s">
        <v>81</v>
      </c>
      <c r="AY699" s="240" t="s">
        <v>123</v>
      </c>
    </row>
    <row r="700" s="13" customFormat="1">
      <c r="A700" s="13"/>
      <c r="B700" s="230"/>
      <c r="C700" s="231"/>
      <c r="D700" s="232" t="s">
        <v>193</v>
      </c>
      <c r="E700" s="233" t="s">
        <v>35</v>
      </c>
      <c r="F700" s="234" t="s">
        <v>198</v>
      </c>
      <c r="G700" s="231"/>
      <c r="H700" s="233" t="s">
        <v>35</v>
      </c>
      <c r="I700" s="235"/>
      <c r="J700" s="231"/>
      <c r="K700" s="231"/>
      <c r="L700" s="236"/>
      <c r="M700" s="237"/>
      <c r="N700" s="238"/>
      <c r="O700" s="238"/>
      <c r="P700" s="238"/>
      <c r="Q700" s="238"/>
      <c r="R700" s="238"/>
      <c r="S700" s="238"/>
      <c r="T700" s="23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0" t="s">
        <v>193</v>
      </c>
      <c r="AU700" s="240" t="s">
        <v>91</v>
      </c>
      <c r="AV700" s="13" t="s">
        <v>89</v>
      </c>
      <c r="AW700" s="13" t="s">
        <v>41</v>
      </c>
      <c r="AX700" s="13" t="s">
        <v>81</v>
      </c>
      <c r="AY700" s="240" t="s">
        <v>123</v>
      </c>
    </row>
    <row r="701" s="13" customFormat="1">
      <c r="A701" s="13"/>
      <c r="B701" s="230"/>
      <c r="C701" s="231"/>
      <c r="D701" s="232" t="s">
        <v>193</v>
      </c>
      <c r="E701" s="233" t="s">
        <v>35</v>
      </c>
      <c r="F701" s="234" t="s">
        <v>471</v>
      </c>
      <c r="G701" s="231"/>
      <c r="H701" s="233" t="s">
        <v>35</v>
      </c>
      <c r="I701" s="235"/>
      <c r="J701" s="231"/>
      <c r="K701" s="231"/>
      <c r="L701" s="236"/>
      <c r="M701" s="237"/>
      <c r="N701" s="238"/>
      <c r="O701" s="238"/>
      <c r="P701" s="238"/>
      <c r="Q701" s="238"/>
      <c r="R701" s="238"/>
      <c r="S701" s="238"/>
      <c r="T701" s="23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0" t="s">
        <v>193</v>
      </c>
      <c r="AU701" s="240" t="s">
        <v>91</v>
      </c>
      <c r="AV701" s="13" t="s">
        <v>89</v>
      </c>
      <c r="AW701" s="13" t="s">
        <v>41</v>
      </c>
      <c r="AX701" s="13" t="s">
        <v>81</v>
      </c>
      <c r="AY701" s="240" t="s">
        <v>123</v>
      </c>
    </row>
    <row r="702" s="14" customFormat="1">
      <c r="A702" s="14"/>
      <c r="B702" s="241"/>
      <c r="C702" s="242"/>
      <c r="D702" s="232" t="s">
        <v>193</v>
      </c>
      <c r="E702" s="243" t="s">
        <v>35</v>
      </c>
      <c r="F702" s="244" t="s">
        <v>628</v>
      </c>
      <c r="G702" s="242"/>
      <c r="H702" s="245">
        <v>10.640000000000001</v>
      </c>
      <c r="I702" s="246"/>
      <c r="J702" s="242"/>
      <c r="K702" s="242"/>
      <c r="L702" s="247"/>
      <c r="M702" s="248"/>
      <c r="N702" s="249"/>
      <c r="O702" s="249"/>
      <c r="P702" s="249"/>
      <c r="Q702" s="249"/>
      <c r="R702" s="249"/>
      <c r="S702" s="249"/>
      <c r="T702" s="25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1" t="s">
        <v>193</v>
      </c>
      <c r="AU702" s="251" t="s">
        <v>91</v>
      </c>
      <c r="AV702" s="14" t="s">
        <v>91</v>
      </c>
      <c r="AW702" s="14" t="s">
        <v>41</v>
      </c>
      <c r="AX702" s="14" t="s">
        <v>81</v>
      </c>
      <c r="AY702" s="251" t="s">
        <v>123</v>
      </c>
    </row>
    <row r="703" s="15" customFormat="1">
      <c r="A703" s="15"/>
      <c r="B703" s="252"/>
      <c r="C703" s="253"/>
      <c r="D703" s="232" t="s">
        <v>193</v>
      </c>
      <c r="E703" s="254" t="s">
        <v>35</v>
      </c>
      <c r="F703" s="255" t="s">
        <v>202</v>
      </c>
      <c r="G703" s="253"/>
      <c r="H703" s="256">
        <v>10.640000000000001</v>
      </c>
      <c r="I703" s="257"/>
      <c r="J703" s="253"/>
      <c r="K703" s="253"/>
      <c r="L703" s="258"/>
      <c r="M703" s="259"/>
      <c r="N703" s="260"/>
      <c r="O703" s="260"/>
      <c r="P703" s="260"/>
      <c r="Q703" s="260"/>
      <c r="R703" s="260"/>
      <c r="S703" s="260"/>
      <c r="T703" s="261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2" t="s">
        <v>193</v>
      </c>
      <c r="AU703" s="262" t="s">
        <v>91</v>
      </c>
      <c r="AV703" s="15" t="s">
        <v>147</v>
      </c>
      <c r="AW703" s="15" t="s">
        <v>41</v>
      </c>
      <c r="AX703" s="15" t="s">
        <v>89</v>
      </c>
      <c r="AY703" s="262" t="s">
        <v>123</v>
      </c>
    </row>
    <row r="704" s="14" customFormat="1">
      <c r="A704" s="14"/>
      <c r="B704" s="241"/>
      <c r="C704" s="242"/>
      <c r="D704" s="232" t="s">
        <v>193</v>
      </c>
      <c r="E704" s="242"/>
      <c r="F704" s="244" t="s">
        <v>629</v>
      </c>
      <c r="G704" s="242"/>
      <c r="H704" s="245">
        <v>11.704000000000001</v>
      </c>
      <c r="I704" s="246"/>
      <c r="J704" s="242"/>
      <c r="K704" s="242"/>
      <c r="L704" s="247"/>
      <c r="M704" s="248"/>
      <c r="N704" s="249"/>
      <c r="O704" s="249"/>
      <c r="P704" s="249"/>
      <c r="Q704" s="249"/>
      <c r="R704" s="249"/>
      <c r="S704" s="249"/>
      <c r="T704" s="25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1" t="s">
        <v>193</v>
      </c>
      <c r="AU704" s="251" t="s">
        <v>91</v>
      </c>
      <c r="AV704" s="14" t="s">
        <v>91</v>
      </c>
      <c r="AW704" s="14" t="s">
        <v>4</v>
      </c>
      <c r="AX704" s="14" t="s">
        <v>89</v>
      </c>
      <c r="AY704" s="251" t="s">
        <v>123</v>
      </c>
    </row>
    <row r="705" s="2" customFormat="1" ht="24.15" customHeight="1">
      <c r="A705" s="42"/>
      <c r="B705" s="43"/>
      <c r="C705" s="208" t="s">
        <v>630</v>
      </c>
      <c r="D705" s="208" t="s">
        <v>126</v>
      </c>
      <c r="E705" s="209" t="s">
        <v>631</v>
      </c>
      <c r="F705" s="210" t="s">
        <v>632</v>
      </c>
      <c r="G705" s="211" t="s">
        <v>190</v>
      </c>
      <c r="H705" s="212">
        <v>151</v>
      </c>
      <c r="I705" s="213"/>
      <c r="J705" s="214">
        <f>ROUND(I705*H705,2)</f>
        <v>0</v>
      </c>
      <c r="K705" s="210" t="s">
        <v>130</v>
      </c>
      <c r="L705" s="48"/>
      <c r="M705" s="215" t="s">
        <v>35</v>
      </c>
      <c r="N705" s="216" t="s">
        <v>52</v>
      </c>
      <c r="O705" s="88"/>
      <c r="P705" s="217">
        <f>O705*H705</f>
        <v>0</v>
      </c>
      <c r="Q705" s="217">
        <v>0.00019000000000000001</v>
      </c>
      <c r="R705" s="217">
        <f>Q705*H705</f>
        <v>0.02869</v>
      </c>
      <c r="S705" s="217">
        <v>0</v>
      </c>
      <c r="T705" s="218">
        <f>S705*H705</f>
        <v>0</v>
      </c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R705" s="219" t="s">
        <v>311</v>
      </c>
      <c r="AT705" s="219" t="s">
        <v>126</v>
      </c>
      <c r="AU705" s="219" t="s">
        <v>91</v>
      </c>
      <c r="AY705" s="20" t="s">
        <v>123</v>
      </c>
      <c r="BE705" s="220">
        <f>IF(N705="základní",J705,0)</f>
        <v>0</v>
      </c>
      <c r="BF705" s="220">
        <f>IF(N705="snížená",J705,0)</f>
        <v>0</v>
      </c>
      <c r="BG705" s="220">
        <f>IF(N705="zákl. přenesená",J705,0)</f>
        <v>0</v>
      </c>
      <c r="BH705" s="220">
        <f>IF(N705="sníž. přenesená",J705,0)</f>
        <v>0</v>
      </c>
      <c r="BI705" s="220">
        <f>IF(N705="nulová",J705,0)</f>
        <v>0</v>
      </c>
      <c r="BJ705" s="20" t="s">
        <v>89</v>
      </c>
      <c r="BK705" s="220">
        <f>ROUND(I705*H705,2)</f>
        <v>0</v>
      </c>
      <c r="BL705" s="20" t="s">
        <v>311</v>
      </c>
      <c r="BM705" s="219" t="s">
        <v>633</v>
      </c>
    </row>
    <row r="706" s="2" customFormat="1">
      <c r="A706" s="42"/>
      <c r="B706" s="43"/>
      <c r="C706" s="44"/>
      <c r="D706" s="221" t="s">
        <v>133</v>
      </c>
      <c r="E706" s="44"/>
      <c r="F706" s="222" t="s">
        <v>634</v>
      </c>
      <c r="G706" s="44"/>
      <c r="H706" s="44"/>
      <c r="I706" s="223"/>
      <c r="J706" s="44"/>
      <c r="K706" s="44"/>
      <c r="L706" s="48"/>
      <c r="M706" s="224"/>
      <c r="N706" s="225"/>
      <c r="O706" s="88"/>
      <c r="P706" s="88"/>
      <c r="Q706" s="88"/>
      <c r="R706" s="88"/>
      <c r="S706" s="88"/>
      <c r="T706" s="89"/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T706" s="20" t="s">
        <v>133</v>
      </c>
      <c r="AU706" s="20" t="s">
        <v>91</v>
      </c>
    </row>
    <row r="707" s="13" customFormat="1">
      <c r="A707" s="13"/>
      <c r="B707" s="230"/>
      <c r="C707" s="231"/>
      <c r="D707" s="232" t="s">
        <v>193</v>
      </c>
      <c r="E707" s="233" t="s">
        <v>35</v>
      </c>
      <c r="F707" s="234" t="s">
        <v>228</v>
      </c>
      <c r="G707" s="231"/>
      <c r="H707" s="233" t="s">
        <v>35</v>
      </c>
      <c r="I707" s="235"/>
      <c r="J707" s="231"/>
      <c r="K707" s="231"/>
      <c r="L707" s="236"/>
      <c r="M707" s="237"/>
      <c r="N707" s="238"/>
      <c r="O707" s="238"/>
      <c r="P707" s="238"/>
      <c r="Q707" s="238"/>
      <c r="R707" s="238"/>
      <c r="S707" s="238"/>
      <c r="T707" s="239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0" t="s">
        <v>193</v>
      </c>
      <c r="AU707" s="240" t="s">
        <v>91</v>
      </c>
      <c r="AV707" s="13" t="s">
        <v>89</v>
      </c>
      <c r="AW707" s="13" t="s">
        <v>41</v>
      </c>
      <c r="AX707" s="13" t="s">
        <v>81</v>
      </c>
      <c r="AY707" s="240" t="s">
        <v>123</v>
      </c>
    </row>
    <row r="708" s="13" customFormat="1">
      <c r="A708" s="13"/>
      <c r="B708" s="230"/>
      <c r="C708" s="231"/>
      <c r="D708" s="232" t="s">
        <v>193</v>
      </c>
      <c r="E708" s="233" t="s">
        <v>35</v>
      </c>
      <c r="F708" s="234" t="s">
        <v>198</v>
      </c>
      <c r="G708" s="231"/>
      <c r="H708" s="233" t="s">
        <v>35</v>
      </c>
      <c r="I708" s="235"/>
      <c r="J708" s="231"/>
      <c r="K708" s="231"/>
      <c r="L708" s="236"/>
      <c r="M708" s="237"/>
      <c r="N708" s="238"/>
      <c r="O708" s="238"/>
      <c r="P708" s="238"/>
      <c r="Q708" s="238"/>
      <c r="R708" s="238"/>
      <c r="S708" s="238"/>
      <c r="T708" s="23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0" t="s">
        <v>193</v>
      </c>
      <c r="AU708" s="240" t="s">
        <v>91</v>
      </c>
      <c r="AV708" s="13" t="s">
        <v>89</v>
      </c>
      <c r="AW708" s="13" t="s">
        <v>41</v>
      </c>
      <c r="AX708" s="13" t="s">
        <v>81</v>
      </c>
      <c r="AY708" s="240" t="s">
        <v>123</v>
      </c>
    </row>
    <row r="709" s="13" customFormat="1">
      <c r="A709" s="13"/>
      <c r="B709" s="230"/>
      <c r="C709" s="231"/>
      <c r="D709" s="232" t="s">
        <v>193</v>
      </c>
      <c r="E709" s="233" t="s">
        <v>35</v>
      </c>
      <c r="F709" s="234" t="s">
        <v>231</v>
      </c>
      <c r="G709" s="231"/>
      <c r="H709" s="233" t="s">
        <v>35</v>
      </c>
      <c r="I709" s="235"/>
      <c r="J709" s="231"/>
      <c r="K709" s="231"/>
      <c r="L709" s="236"/>
      <c r="M709" s="237"/>
      <c r="N709" s="238"/>
      <c r="O709" s="238"/>
      <c r="P709" s="238"/>
      <c r="Q709" s="238"/>
      <c r="R709" s="238"/>
      <c r="S709" s="238"/>
      <c r="T709" s="23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0" t="s">
        <v>193</v>
      </c>
      <c r="AU709" s="240" t="s">
        <v>91</v>
      </c>
      <c r="AV709" s="13" t="s">
        <v>89</v>
      </c>
      <c r="AW709" s="13" t="s">
        <v>41</v>
      </c>
      <c r="AX709" s="13" t="s">
        <v>81</v>
      </c>
      <c r="AY709" s="240" t="s">
        <v>123</v>
      </c>
    </row>
    <row r="710" s="13" customFormat="1">
      <c r="A710" s="13"/>
      <c r="B710" s="230"/>
      <c r="C710" s="231"/>
      <c r="D710" s="232" t="s">
        <v>193</v>
      </c>
      <c r="E710" s="233" t="s">
        <v>35</v>
      </c>
      <c r="F710" s="234" t="s">
        <v>198</v>
      </c>
      <c r="G710" s="231"/>
      <c r="H710" s="233" t="s">
        <v>35</v>
      </c>
      <c r="I710" s="235"/>
      <c r="J710" s="231"/>
      <c r="K710" s="231"/>
      <c r="L710" s="236"/>
      <c r="M710" s="237"/>
      <c r="N710" s="238"/>
      <c r="O710" s="238"/>
      <c r="P710" s="238"/>
      <c r="Q710" s="238"/>
      <c r="R710" s="238"/>
      <c r="S710" s="238"/>
      <c r="T710" s="23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0" t="s">
        <v>193</v>
      </c>
      <c r="AU710" s="240" t="s">
        <v>91</v>
      </c>
      <c r="AV710" s="13" t="s">
        <v>89</v>
      </c>
      <c r="AW710" s="13" t="s">
        <v>41</v>
      </c>
      <c r="AX710" s="13" t="s">
        <v>81</v>
      </c>
      <c r="AY710" s="240" t="s">
        <v>123</v>
      </c>
    </row>
    <row r="711" s="13" customFormat="1">
      <c r="A711" s="13"/>
      <c r="B711" s="230"/>
      <c r="C711" s="231"/>
      <c r="D711" s="232" t="s">
        <v>193</v>
      </c>
      <c r="E711" s="233" t="s">
        <v>35</v>
      </c>
      <c r="F711" s="234" t="s">
        <v>232</v>
      </c>
      <c r="G711" s="231"/>
      <c r="H711" s="233" t="s">
        <v>35</v>
      </c>
      <c r="I711" s="235"/>
      <c r="J711" s="231"/>
      <c r="K711" s="231"/>
      <c r="L711" s="236"/>
      <c r="M711" s="237"/>
      <c r="N711" s="238"/>
      <c r="O711" s="238"/>
      <c r="P711" s="238"/>
      <c r="Q711" s="238"/>
      <c r="R711" s="238"/>
      <c r="S711" s="238"/>
      <c r="T711" s="23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0" t="s">
        <v>193</v>
      </c>
      <c r="AU711" s="240" t="s">
        <v>91</v>
      </c>
      <c r="AV711" s="13" t="s">
        <v>89</v>
      </c>
      <c r="AW711" s="13" t="s">
        <v>41</v>
      </c>
      <c r="AX711" s="13" t="s">
        <v>81</v>
      </c>
      <c r="AY711" s="240" t="s">
        <v>123</v>
      </c>
    </row>
    <row r="712" s="13" customFormat="1">
      <c r="A712" s="13"/>
      <c r="B712" s="230"/>
      <c r="C712" s="231"/>
      <c r="D712" s="232" t="s">
        <v>193</v>
      </c>
      <c r="E712" s="233" t="s">
        <v>35</v>
      </c>
      <c r="F712" s="234" t="s">
        <v>198</v>
      </c>
      <c r="G712" s="231"/>
      <c r="H712" s="233" t="s">
        <v>35</v>
      </c>
      <c r="I712" s="235"/>
      <c r="J712" s="231"/>
      <c r="K712" s="231"/>
      <c r="L712" s="236"/>
      <c r="M712" s="237"/>
      <c r="N712" s="238"/>
      <c r="O712" s="238"/>
      <c r="P712" s="238"/>
      <c r="Q712" s="238"/>
      <c r="R712" s="238"/>
      <c r="S712" s="238"/>
      <c r="T712" s="23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0" t="s">
        <v>193</v>
      </c>
      <c r="AU712" s="240" t="s">
        <v>91</v>
      </c>
      <c r="AV712" s="13" t="s">
        <v>89</v>
      </c>
      <c r="AW712" s="13" t="s">
        <v>41</v>
      </c>
      <c r="AX712" s="13" t="s">
        <v>81</v>
      </c>
      <c r="AY712" s="240" t="s">
        <v>123</v>
      </c>
    </row>
    <row r="713" s="13" customFormat="1">
      <c r="A713" s="13"/>
      <c r="B713" s="230"/>
      <c r="C713" s="231"/>
      <c r="D713" s="232" t="s">
        <v>193</v>
      </c>
      <c r="E713" s="233" t="s">
        <v>35</v>
      </c>
      <c r="F713" s="234" t="s">
        <v>243</v>
      </c>
      <c r="G713" s="231"/>
      <c r="H713" s="233" t="s">
        <v>35</v>
      </c>
      <c r="I713" s="235"/>
      <c r="J713" s="231"/>
      <c r="K713" s="231"/>
      <c r="L713" s="236"/>
      <c r="M713" s="237"/>
      <c r="N713" s="238"/>
      <c r="O713" s="238"/>
      <c r="P713" s="238"/>
      <c r="Q713" s="238"/>
      <c r="R713" s="238"/>
      <c r="S713" s="238"/>
      <c r="T713" s="239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0" t="s">
        <v>193</v>
      </c>
      <c r="AU713" s="240" t="s">
        <v>91</v>
      </c>
      <c r="AV713" s="13" t="s">
        <v>89</v>
      </c>
      <c r="AW713" s="13" t="s">
        <v>41</v>
      </c>
      <c r="AX713" s="13" t="s">
        <v>81</v>
      </c>
      <c r="AY713" s="240" t="s">
        <v>123</v>
      </c>
    </row>
    <row r="714" s="14" customFormat="1">
      <c r="A714" s="14"/>
      <c r="B714" s="241"/>
      <c r="C714" s="242"/>
      <c r="D714" s="232" t="s">
        <v>193</v>
      </c>
      <c r="E714" s="243" t="s">
        <v>35</v>
      </c>
      <c r="F714" s="244" t="s">
        <v>346</v>
      </c>
      <c r="G714" s="242"/>
      <c r="H714" s="245">
        <v>55.200000000000003</v>
      </c>
      <c r="I714" s="246"/>
      <c r="J714" s="242"/>
      <c r="K714" s="242"/>
      <c r="L714" s="247"/>
      <c r="M714" s="248"/>
      <c r="N714" s="249"/>
      <c r="O714" s="249"/>
      <c r="P714" s="249"/>
      <c r="Q714" s="249"/>
      <c r="R714" s="249"/>
      <c r="S714" s="249"/>
      <c r="T714" s="25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1" t="s">
        <v>193</v>
      </c>
      <c r="AU714" s="251" t="s">
        <v>91</v>
      </c>
      <c r="AV714" s="14" t="s">
        <v>91</v>
      </c>
      <c r="AW714" s="14" t="s">
        <v>41</v>
      </c>
      <c r="AX714" s="14" t="s">
        <v>81</v>
      </c>
      <c r="AY714" s="251" t="s">
        <v>123</v>
      </c>
    </row>
    <row r="715" s="14" customFormat="1">
      <c r="A715" s="14"/>
      <c r="B715" s="241"/>
      <c r="C715" s="242"/>
      <c r="D715" s="232" t="s">
        <v>193</v>
      </c>
      <c r="E715" s="243" t="s">
        <v>35</v>
      </c>
      <c r="F715" s="244" t="s">
        <v>347</v>
      </c>
      <c r="G715" s="242"/>
      <c r="H715" s="245">
        <v>20.25</v>
      </c>
      <c r="I715" s="246"/>
      <c r="J715" s="242"/>
      <c r="K715" s="242"/>
      <c r="L715" s="247"/>
      <c r="M715" s="248"/>
      <c r="N715" s="249"/>
      <c r="O715" s="249"/>
      <c r="P715" s="249"/>
      <c r="Q715" s="249"/>
      <c r="R715" s="249"/>
      <c r="S715" s="249"/>
      <c r="T715" s="25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1" t="s">
        <v>193</v>
      </c>
      <c r="AU715" s="251" t="s">
        <v>91</v>
      </c>
      <c r="AV715" s="14" t="s">
        <v>91</v>
      </c>
      <c r="AW715" s="14" t="s">
        <v>41</v>
      </c>
      <c r="AX715" s="14" t="s">
        <v>81</v>
      </c>
      <c r="AY715" s="251" t="s">
        <v>123</v>
      </c>
    </row>
    <row r="716" s="14" customFormat="1">
      <c r="A716" s="14"/>
      <c r="B716" s="241"/>
      <c r="C716" s="242"/>
      <c r="D716" s="232" t="s">
        <v>193</v>
      </c>
      <c r="E716" s="243" t="s">
        <v>35</v>
      </c>
      <c r="F716" s="244" t="s">
        <v>348</v>
      </c>
      <c r="G716" s="242"/>
      <c r="H716" s="245">
        <v>0.050000000000000003</v>
      </c>
      <c r="I716" s="246"/>
      <c r="J716" s="242"/>
      <c r="K716" s="242"/>
      <c r="L716" s="247"/>
      <c r="M716" s="248"/>
      <c r="N716" s="249"/>
      <c r="O716" s="249"/>
      <c r="P716" s="249"/>
      <c r="Q716" s="249"/>
      <c r="R716" s="249"/>
      <c r="S716" s="249"/>
      <c r="T716" s="25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1" t="s">
        <v>193</v>
      </c>
      <c r="AU716" s="251" t="s">
        <v>91</v>
      </c>
      <c r="AV716" s="14" t="s">
        <v>91</v>
      </c>
      <c r="AW716" s="14" t="s">
        <v>41</v>
      </c>
      <c r="AX716" s="14" t="s">
        <v>81</v>
      </c>
      <c r="AY716" s="251" t="s">
        <v>123</v>
      </c>
    </row>
    <row r="717" s="15" customFormat="1">
      <c r="A717" s="15"/>
      <c r="B717" s="252"/>
      <c r="C717" s="253"/>
      <c r="D717" s="232" t="s">
        <v>193</v>
      </c>
      <c r="E717" s="254" t="s">
        <v>35</v>
      </c>
      <c r="F717" s="255" t="s">
        <v>202</v>
      </c>
      <c r="G717" s="253"/>
      <c r="H717" s="256">
        <v>75.5</v>
      </c>
      <c r="I717" s="257"/>
      <c r="J717" s="253"/>
      <c r="K717" s="253"/>
      <c r="L717" s="258"/>
      <c r="M717" s="259"/>
      <c r="N717" s="260"/>
      <c r="O717" s="260"/>
      <c r="P717" s="260"/>
      <c r="Q717" s="260"/>
      <c r="R717" s="260"/>
      <c r="S717" s="260"/>
      <c r="T717" s="261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2" t="s">
        <v>193</v>
      </c>
      <c r="AU717" s="262" t="s">
        <v>91</v>
      </c>
      <c r="AV717" s="15" t="s">
        <v>147</v>
      </c>
      <c r="AW717" s="15" t="s">
        <v>41</v>
      </c>
      <c r="AX717" s="15" t="s">
        <v>81</v>
      </c>
      <c r="AY717" s="262" t="s">
        <v>123</v>
      </c>
    </row>
    <row r="718" s="14" customFormat="1">
      <c r="A718" s="14"/>
      <c r="B718" s="241"/>
      <c r="C718" s="242"/>
      <c r="D718" s="232" t="s">
        <v>193</v>
      </c>
      <c r="E718" s="243" t="s">
        <v>35</v>
      </c>
      <c r="F718" s="244" t="s">
        <v>635</v>
      </c>
      <c r="G718" s="242"/>
      <c r="H718" s="245">
        <v>151</v>
      </c>
      <c r="I718" s="246"/>
      <c r="J718" s="242"/>
      <c r="K718" s="242"/>
      <c r="L718" s="247"/>
      <c r="M718" s="248"/>
      <c r="N718" s="249"/>
      <c r="O718" s="249"/>
      <c r="P718" s="249"/>
      <c r="Q718" s="249"/>
      <c r="R718" s="249"/>
      <c r="S718" s="249"/>
      <c r="T718" s="25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1" t="s">
        <v>193</v>
      </c>
      <c r="AU718" s="251" t="s">
        <v>91</v>
      </c>
      <c r="AV718" s="14" t="s">
        <v>91</v>
      </c>
      <c r="AW718" s="14" t="s">
        <v>41</v>
      </c>
      <c r="AX718" s="14" t="s">
        <v>89</v>
      </c>
      <c r="AY718" s="251" t="s">
        <v>123</v>
      </c>
    </row>
    <row r="719" s="2" customFormat="1" ht="16.5" customHeight="1">
      <c r="A719" s="42"/>
      <c r="B719" s="43"/>
      <c r="C719" s="263" t="s">
        <v>636</v>
      </c>
      <c r="D719" s="263" t="s">
        <v>203</v>
      </c>
      <c r="E719" s="264" t="s">
        <v>616</v>
      </c>
      <c r="F719" s="265" t="s">
        <v>617</v>
      </c>
      <c r="G719" s="266" t="s">
        <v>190</v>
      </c>
      <c r="H719" s="267">
        <v>79.275000000000006</v>
      </c>
      <c r="I719" s="268"/>
      <c r="J719" s="269">
        <f>ROUND(I719*H719,2)</f>
        <v>0</v>
      </c>
      <c r="K719" s="265" t="s">
        <v>130</v>
      </c>
      <c r="L719" s="270"/>
      <c r="M719" s="271" t="s">
        <v>35</v>
      </c>
      <c r="N719" s="272" t="s">
        <v>52</v>
      </c>
      <c r="O719" s="88"/>
      <c r="P719" s="217">
        <f>O719*H719</f>
        <v>0</v>
      </c>
      <c r="Q719" s="217">
        <v>0.0015</v>
      </c>
      <c r="R719" s="217">
        <f>Q719*H719</f>
        <v>0.1189125</v>
      </c>
      <c r="S719" s="217">
        <v>0</v>
      </c>
      <c r="T719" s="218">
        <f>S719*H719</f>
        <v>0</v>
      </c>
      <c r="U719" s="42"/>
      <c r="V719" s="42"/>
      <c r="W719" s="42"/>
      <c r="X719" s="42"/>
      <c r="Y719" s="42"/>
      <c r="Z719" s="42"/>
      <c r="AA719" s="42"/>
      <c r="AB719" s="42"/>
      <c r="AC719" s="42"/>
      <c r="AD719" s="42"/>
      <c r="AE719" s="42"/>
      <c r="AR719" s="219" t="s">
        <v>429</v>
      </c>
      <c r="AT719" s="219" t="s">
        <v>203</v>
      </c>
      <c r="AU719" s="219" t="s">
        <v>91</v>
      </c>
      <c r="AY719" s="20" t="s">
        <v>123</v>
      </c>
      <c r="BE719" s="220">
        <f>IF(N719="základní",J719,0)</f>
        <v>0</v>
      </c>
      <c r="BF719" s="220">
        <f>IF(N719="snížená",J719,0)</f>
        <v>0</v>
      </c>
      <c r="BG719" s="220">
        <f>IF(N719="zákl. přenesená",J719,0)</f>
        <v>0</v>
      </c>
      <c r="BH719" s="220">
        <f>IF(N719="sníž. přenesená",J719,0)</f>
        <v>0</v>
      </c>
      <c r="BI719" s="220">
        <f>IF(N719="nulová",J719,0)</f>
        <v>0</v>
      </c>
      <c r="BJ719" s="20" t="s">
        <v>89</v>
      </c>
      <c r="BK719" s="220">
        <f>ROUND(I719*H719,2)</f>
        <v>0</v>
      </c>
      <c r="BL719" s="20" t="s">
        <v>311</v>
      </c>
      <c r="BM719" s="219" t="s">
        <v>637</v>
      </c>
    </row>
    <row r="720" s="13" customFormat="1">
      <c r="A720" s="13"/>
      <c r="B720" s="230"/>
      <c r="C720" s="231"/>
      <c r="D720" s="232" t="s">
        <v>193</v>
      </c>
      <c r="E720" s="233" t="s">
        <v>35</v>
      </c>
      <c r="F720" s="234" t="s">
        <v>228</v>
      </c>
      <c r="G720" s="231"/>
      <c r="H720" s="233" t="s">
        <v>35</v>
      </c>
      <c r="I720" s="235"/>
      <c r="J720" s="231"/>
      <c r="K720" s="231"/>
      <c r="L720" s="236"/>
      <c r="M720" s="237"/>
      <c r="N720" s="238"/>
      <c r="O720" s="238"/>
      <c r="P720" s="238"/>
      <c r="Q720" s="238"/>
      <c r="R720" s="238"/>
      <c r="S720" s="238"/>
      <c r="T720" s="23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0" t="s">
        <v>193</v>
      </c>
      <c r="AU720" s="240" t="s">
        <v>91</v>
      </c>
      <c r="AV720" s="13" t="s">
        <v>89</v>
      </c>
      <c r="AW720" s="13" t="s">
        <v>41</v>
      </c>
      <c r="AX720" s="13" t="s">
        <v>81</v>
      </c>
      <c r="AY720" s="240" t="s">
        <v>123</v>
      </c>
    </row>
    <row r="721" s="13" customFormat="1">
      <c r="A721" s="13"/>
      <c r="B721" s="230"/>
      <c r="C721" s="231"/>
      <c r="D721" s="232" t="s">
        <v>193</v>
      </c>
      <c r="E721" s="233" t="s">
        <v>35</v>
      </c>
      <c r="F721" s="234" t="s">
        <v>198</v>
      </c>
      <c r="G721" s="231"/>
      <c r="H721" s="233" t="s">
        <v>35</v>
      </c>
      <c r="I721" s="235"/>
      <c r="J721" s="231"/>
      <c r="K721" s="231"/>
      <c r="L721" s="236"/>
      <c r="M721" s="237"/>
      <c r="N721" s="238"/>
      <c r="O721" s="238"/>
      <c r="P721" s="238"/>
      <c r="Q721" s="238"/>
      <c r="R721" s="238"/>
      <c r="S721" s="238"/>
      <c r="T721" s="23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0" t="s">
        <v>193</v>
      </c>
      <c r="AU721" s="240" t="s">
        <v>91</v>
      </c>
      <c r="AV721" s="13" t="s">
        <v>89</v>
      </c>
      <c r="AW721" s="13" t="s">
        <v>41</v>
      </c>
      <c r="AX721" s="13" t="s">
        <v>81</v>
      </c>
      <c r="AY721" s="240" t="s">
        <v>123</v>
      </c>
    </row>
    <row r="722" s="13" customFormat="1">
      <c r="A722" s="13"/>
      <c r="B722" s="230"/>
      <c r="C722" s="231"/>
      <c r="D722" s="232" t="s">
        <v>193</v>
      </c>
      <c r="E722" s="233" t="s">
        <v>35</v>
      </c>
      <c r="F722" s="234" t="s">
        <v>231</v>
      </c>
      <c r="G722" s="231"/>
      <c r="H722" s="233" t="s">
        <v>35</v>
      </c>
      <c r="I722" s="235"/>
      <c r="J722" s="231"/>
      <c r="K722" s="231"/>
      <c r="L722" s="236"/>
      <c r="M722" s="237"/>
      <c r="N722" s="238"/>
      <c r="O722" s="238"/>
      <c r="P722" s="238"/>
      <c r="Q722" s="238"/>
      <c r="R722" s="238"/>
      <c r="S722" s="238"/>
      <c r="T722" s="23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0" t="s">
        <v>193</v>
      </c>
      <c r="AU722" s="240" t="s">
        <v>91</v>
      </c>
      <c r="AV722" s="13" t="s">
        <v>89</v>
      </c>
      <c r="AW722" s="13" t="s">
        <v>41</v>
      </c>
      <c r="AX722" s="13" t="s">
        <v>81</v>
      </c>
      <c r="AY722" s="240" t="s">
        <v>123</v>
      </c>
    </row>
    <row r="723" s="13" customFormat="1">
      <c r="A723" s="13"/>
      <c r="B723" s="230"/>
      <c r="C723" s="231"/>
      <c r="D723" s="232" t="s">
        <v>193</v>
      </c>
      <c r="E723" s="233" t="s">
        <v>35</v>
      </c>
      <c r="F723" s="234" t="s">
        <v>198</v>
      </c>
      <c r="G723" s="231"/>
      <c r="H723" s="233" t="s">
        <v>35</v>
      </c>
      <c r="I723" s="235"/>
      <c r="J723" s="231"/>
      <c r="K723" s="231"/>
      <c r="L723" s="236"/>
      <c r="M723" s="237"/>
      <c r="N723" s="238"/>
      <c r="O723" s="238"/>
      <c r="P723" s="238"/>
      <c r="Q723" s="238"/>
      <c r="R723" s="238"/>
      <c r="S723" s="238"/>
      <c r="T723" s="239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0" t="s">
        <v>193</v>
      </c>
      <c r="AU723" s="240" t="s">
        <v>91</v>
      </c>
      <c r="AV723" s="13" t="s">
        <v>89</v>
      </c>
      <c r="AW723" s="13" t="s">
        <v>41</v>
      </c>
      <c r="AX723" s="13" t="s">
        <v>81</v>
      </c>
      <c r="AY723" s="240" t="s">
        <v>123</v>
      </c>
    </row>
    <row r="724" s="13" customFormat="1">
      <c r="A724" s="13"/>
      <c r="B724" s="230"/>
      <c r="C724" s="231"/>
      <c r="D724" s="232" t="s">
        <v>193</v>
      </c>
      <c r="E724" s="233" t="s">
        <v>35</v>
      </c>
      <c r="F724" s="234" t="s">
        <v>232</v>
      </c>
      <c r="G724" s="231"/>
      <c r="H724" s="233" t="s">
        <v>35</v>
      </c>
      <c r="I724" s="235"/>
      <c r="J724" s="231"/>
      <c r="K724" s="231"/>
      <c r="L724" s="236"/>
      <c r="M724" s="237"/>
      <c r="N724" s="238"/>
      <c r="O724" s="238"/>
      <c r="P724" s="238"/>
      <c r="Q724" s="238"/>
      <c r="R724" s="238"/>
      <c r="S724" s="238"/>
      <c r="T724" s="239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0" t="s">
        <v>193</v>
      </c>
      <c r="AU724" s="240" t="s">
        <v>91</v>
      </c>
      <c r="AV724" s="13" t="s">
        <v>89</v>
      </c>
      <c r="AW724" s="13" t="s">
        <v>41</v>
      </c>
      <c r="AX724" s="13" t="s">
        <v>81</v>
      </c>
      <c r="AY724" s="240" t="s">
        <v>123</v>
      </c>
    </row>
    <row r="725" s="13" customFormat="1">
      <c r="A725" s="13"/>
      <c r="B725" s="230"/>
      <c r="C725" s="231"/>
      <c r="D725" s="232" t="s">
        <v>193</v>
      </c>
      <c r="E725" s="233" t="s">
        <v>35</v>
      </c>
      <c r="F725" s="234" t="s">
        <v>198</v>
      </c>
      <c r="G725" s="231"/>
      <c r="H725" s="233" t="s">
        <v>35</v>
      </c>
      <c r="I725" s="235"/>
      <c r="J725" s="231"/>
      <c r="K725" s="231"/>
      <c r="L725" s="236"/>
      <c r="M725" s="237"/>
      <c r="N725" s="238"/>
      <c r="O725" s="238"/>
      <c r="P725" s="238"/>
      <c r="Q725" s="238"/>
      <c r="R725" s="238"/>
      <c r="S725" s="238"/>
      <c r="T725" s="23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0" t="s">
        <v>193</v>
      </c>
      <c r="AU725" s="240" t="s">
        <v>91</v>
      </c>
      <c r="AV725" s="13" t="s">
        <v>89</v>
      </c>
      <c r="AW725" s="13" t="s">
        <v>41</v>
      </c>
      <c r="AX725" s="13" t="s">
        <v>81</v>
      </c>
      <c r="AY725" s="240" t="s">
        <v>123</v>
      </c>
    </row>
    <row r="726" s="13" customFormat="1">
      <c r="A726" s="13"/>
      <c r="B726" s="230"/>
      <c r="C726" s="231"/>
      <c r="D726" s="232" t="s">
        <v>193</v>
      </c>
      <c r="E726" s="233" t="s">
        <v>35</v>
      </c>
      <c r="F726" s="234" t="s">
        <v>243</v>
      </c>
      <c r="G726" s="231"/>
      <c r="H726" s="233" t="s">
        <v>35</v>
      </c>
      <c r="I726" s="235"/>
      <c r="J726" s="231"/>
      <c r="K726" s="231"/>
      <c r="L726" s="236"/>
      <c r="M726" s="237"/>
      <c r="N726" s="238"/>
      <c r="O726" s="238"/>
      <c r="P726" s="238"/>
      <c r="Q726" s="238"/>
      <c r="R726" s="238"/>
      <c r="S726" s="238"/>
      <c r="T726" s="23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0" t="s">
        <v>193</v>
      </c>
      <c r="AU726" s="240" t="s">
        <v>91</v>
      </c>
      <c r="AV726" s="13" t="s">
        <v>89</v>
      </c>
      <c r="AW726" s="13" t="s">
        <v>41</v>
      </c>
      <c r="AX726" s="13" t="s">
        <v>81</v>
      </c>
      <c r="AY726" s="240" t="s">
        <v>123</v>
      </c>
    </row>
    <row r="727" s="14" customFormat="1">
      <c r="A727" s="14"/>
      <c r="B727" s="241"/>
      <c r="C727" s="242"/>
      <c r="D727" s="232" t="s">
        <v>193</v>
      </c>
      <c r="E727" s="243" t="s">
        <v>35</v>
      </c>
      <c r="F727" s="244" t="s">
        <v>346</v>
      </c>
      <c r="G727" s="242"/>
      <c r="H727" s="245">
        <v>55.200000000000003</v>
      </c>
      <c r="I727" s="246"/>
      <c r="J727" s="242"/>
      <c r="K727" s="242"/>
      <c r="L727" s="247"/>
      <c r="M727" s="248"/>
      <c r="N727" s="249"/>
      <c r="O727" s="249"/>
      <c r="P727" s="249"/>
      <c r="Q727" s="249"/>
      <c r="R727" s="249"/>
      <c r="S727" s="249"/>
      <c r="T727" s="25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1" t="s">
        <v>193</v>
      </c>
      <c r="AU727" s="251" t="s">
        <v>91</v>
      </c>
      <c r="AV727" s="14" t="s">
        <v>91</v>
      </c>
      <c r="AW727" s="14" t="s">
        <v>41</v>
      </c>
      <c r="AX727" s="14" t="s">
        <v>81</v>
      </c>
      <c r="AY727" s="251" t="s">
        <v>123</v>
      </c>
    </row>
    <row r="728" s="14" customFormat="1">
      <c r="A728" s="14"/>
      <c r="B728" s="241"/>
      <c r="C728" s="242"/>
      <c r="D728" s="232" t="s">
        <v>193</v>
      </c>
      <c r="E728" s="243" t="s">
        <v>35</v>
      </c>
      <c r="F728" s="244" t="s">
        <v>347</v>
      </c>
      <c r="G728" s="242"/>
      <c r="H728" s="245">
        <v>20.25</v>
      </c>
      <c r="I728" s="246"/>
      <c r="J728" s="242"/>
      <c r="K728" s="242"/>
      <c r="L728" s="247"/>
      <c r="M728" s="248"/>
      <c r="N728" s="249"/>
      <c r="O728" s="249"/>
      <c r="P728" s="249"/>
      <c r="Q728" s="249"/>
      <c r="R728" s="249"/>
      <c r="S728" s="249"/>
      <c r="T728" s="25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1" t="s">
        <v>193</v>
      </c>
      <c r="AU728" s="251" t="s">
        <v>91</v>
      </c>
      <c r="AV728" s="14" t="s">
        <v>91</v>
      </c>
      <c r="AW728" s="14" t="s">
        <v>41</v>
      </c>
      <c r="AX728" s="14" t="s">
        <v>81</v>
      </c>
      <c r="AY728" s="251" t="s">
        <v>123</v>
      </c>
    </row>
    <row r="729" s="14" customFormat="1">
      <c r="A729" s="14"/>
      <c r="B729" s="241"/>
      <c r="C729" s="242"/>
      <c r="D729" s="232" t="s">
        <v>193</v>
      </c>
      <c r="E729" s="243" t="s">
        <v>35</v>
      </c>
      <c r="F729" s="244" t="s">
        <v>348</v>
      </c>
      <c r="G729" s="242"/>
      <c r="H729" s="245">
        <v>0.050000000000000003</v>
      </c>
      <c r="I729" s="246"/>
      <c r="J729" s="242"/>
      <c r="K729" s="242"/>
      <c r="L729" s="247"/>
      <c r="M729" s="248"/>
      <c r="N729" s="249"/>
      <c r="O729" s="249"/>
      <c r="P729" s="249"/>
      <c r="Q729" s="249"/>
      <c r="R729" s="249"/>
      <c r="S729" s="249"/>
      <c r="T729" s="250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1" t="s">
        <v>193</v>
      </c>
      <c r="AU729" s="251" t="s">
        <v>91</v>
      </c>
      <c r="AV729" s="14" t="s">
        <v>91</v>
      </c>
      <c r="AW729" s="14" t="s">
        <v>41</v>
      </c>
      <c r="AX729" s="14" t="s">
        <v>81</v>
      </c>
      <c r="AY729" s="251" t="s">
        <v>123</v>
      </c>
    </row>
    <row r="730" s="15" customFormat="1">
      <c r="A730" s="15"/>
      <c r="B730" s="252"/>
      <c r="C730" s="253"/>
      <c r="D730" s="232" t="s">
        <v>193</v>
      </c>
      <c r="E730" s="254" t="s">
        <v>35</v>
      </c>
      <c r="F730" s="255" t="s">
        <v>202</v>
      </c>
      <c r="G730" s="253"/>
      <c r="H730" s="256">
        <v>75.5</v>
      </c>
      <c r="I730" s="257"/>
      <c r="J730" s="253"/>
      <c r="K730" s="253"/>
      <c r="L730" s="258"/>
      <c r="M730" s="259"/>
      <c r="N730" s="260"/>
      <c r="O730" s="260"/>
      <c r="P730" s="260"/>
      <c r="Q730" s="260"/>
      <c r="R730" s="260"/>
      <c r="S730" s="260"/>
      <c r="T730" s="26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2" t="s">
        <v>193</v>
      </c>
      <c r="AU730" s="262" t="s">
        <v>91</v>
      </c>
      <c r="AV730" s="15" t="s">
        <v>147</v>
      </c>
      <c r="AW730" s="15" t="s">
        <v>41</v>
      </c>
      <c r="AX730" s="15" t="s">
        <v>89</v>
      </c>
      <c r="AY730" s="262" t="s">
        <v>123</v>
      </c>
    </row>
    <row r="731" s="14" customFormat="1">
      <c r="A731" s="14"/>
      <c r="B731" s="241"/>
      <c r="C731" s="242"/>
      <c r="D731" s="232" t="s">
        <v>193</v>
      </c>
      <c r="E731" s="242"/>
      <c r="F731" s="244" t="s">
        <v>638</v>
      </c>
      <c r="G731" s="242"/>
      <c r="H731" s="245">
        <v>79.275000000000006</v>
      </c>
      <c r="I731" s="246"/>
      <c r="J731" s="242"/>
      <c r="K731" s="242"/>
      <c r="L731" s="247"/>
      <c r="M731" s="248"/>
      <c r="N731" s="249"/>
      <c r="O731" s="249"/>
      <c r="P731" s="249"/>
      <c r="Q731" s="249"/>
      <c r="R731" s="249"/>
      <c r="S731" s="249"/>
      <c r="T731" s="25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1" t="s">
        <v>193</v>
      </c>
      <c r="AU731" s="251" t="s">
        <v>91</v>
      </c>
      <c r="AV731" s="14" t="s">
        <v>91</v>
      </c>
      <c r="AW731" s="14" t="s">
        <v>4</v>
      </c>
      <c r="AX731" s="14" t="s">
        <v>89</v>
      </c>
      <c r="AY731" s="251" t="s">
        <v>123</v>
      </c>
    </row>
    <row r="732" s="2" customFormat="1" ht="16.5" customHeight="1">
      <c r="A732" s="42"/>
      <c r="B732" s="43"/>
      <c r="C732" s="263" t="s">
        <v>639</v>
      </c>
      <c r="D732" s="263" t="s">
        <v>203</v>
      </c>
      <c r="E732" s="264" t="s">
        <v>611</v>
      </c>
      <c r="F732" s="265" t="s">
        <v>612</v>
      </c>
      <c r="G732" s="266" t="s">
        <v>190</v>
      </c>
      <c r="H732" s="267">
        <v>79.275000000000006</v>
      </c>
      <c r="I732" s="268"/>
      <c r="J732" s="269">
        <f>ROUND(I732*H732,2)</f>
        <v>0</v>
      </c>
      <c r="K732" s="265" t="s">
        <v>130</v>
      </c>
      <c r="L732" s="270"/>
      <c r="M732" s="271" t="s">
        <v>35</v>
      </c>
      <c r="N732" s="272" t="s">
        <v>52</v>
      </c>
      <c r="O732" s="88"/>
      <c r="P732" s="217">
        <f>O732*H732</f>
        <v>0</v>
      </c>
      <c r="Q732" s="217">
        <v>0.0025000000000000001</v>
      </c>
      <c r="R732" s="217">
        <f>Q732*H732</f>
        <v>0.19818750000000002</v>
      </c>
      <c r="S732" s="217">
        <v>0</v>
      </c>
      <c r="T732" s="218">
        <f>S732*H732</f>
        <v>0</v>
      </c>
      <c r="U732" s="42"/>
      <c r="V732" s="42"/>
      <c r="W732" s="42"/>
      <c r="X732" s="42"/>
      <c r="Y732" s="42"/>
      <c r="Z732" s="42"/>
      <c r="AA732" s="42"/>
      <c r="AB732" s="42"/>
      <c r="AC732" s="42"/>
      <c r="AD732" s="42"/>
      <c r="AE732" s="42"/>
      <c r="AR732" s="219" t="s">
        <v>429</v>
      </c>
      <c r="AT732" s="219" t="s">
        <v>203</v>
      </c>
      <c r="AU732" s="219" t="s">
        <v>91</v>
      </c>
      <c r="AY732" s="20" t="s">
        <v>123</v>
      </c>
      <c r="BE732" s="220">
        <f>IF(N732="základní",J732,0)</f>
        <v>0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20" t="s">
        <v>89</v>
      </c>
      <c r="BK732" s="220">
        <f>ROUND(I732*H732,2)</f>
        <v>0</v>
      </c>
      <c r="BL732" s="20" t="s">
        <v>311</v>
      </c>
      <c r="BM732" s="219" t="s">
        <v>640</v>
      </c>
    </row>
    <row r="733" s="13" customFormat="1">
      <c r="A733" s="13"/>
      <c r="B733" s="230"/>
      <c r="C733" s="231"/>
      <c r="D733" s="232" t="s">
        <v>193</v>
      </c>
      <c r="E733" s="233" t="s">
        <v>35</v>
      </c>
      <c r="F733" s="234" t="s">
        <v>228</v>
      </c>
      <c r="G733" s="231"/>
      <c r="H733" s="233" t="s">
        <v>35</v>
      </c>
      <c r="I733" s="235"/>
      <c r="J733" s="231"/>
      <c r="K733" s="231"/>
      <c r="L733" s="236"/>
      <c r="M733" s="237"/>
      <c r="N733" s="238"/>
      <c r="O733" s="238"/>
      <c r="P733" s="238"/>
      <c r="Q733" s="238"/>
      <c r="R733" s="238"/>
      <c r="S733" s="238"/>
      <c r="T733" s="23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0" t="s">
        <v>193</v>
      </c>
      <c r="AU733" s="240" t="s">
        <v>91</v>
      </c>
      <c r="AV733" s="13" t="s">
        <v>89</v>
      </c>
      <c r="AW733" s="13" t="s">
        <v>41</v>
      </c>
      <c r="AX733" s="13" t="s">
        <v>81</v>
      </c>
      <c r="AY733" s="240" t="s">
        <v>123</v>
      </c>
    </row>
    <row r="734" s="13" customFormat="1">
      <c r="A734" s="13"/>
      <c r="B734" s="230"/>
      <c r="C734" s="231"/>
      <c r="D734" s="232" t="s">
        <v>193</v>
      </c>
      <c r="E734" s="233" t="s">
        <v>35</v>
      </c>
      <c r="F734" s="234" t="s">
        <v>198</v>
      </c>
      <c r="G734" s="231"/>
      <c r="H734" s="233" t="s">
        <v>35</v>
      </c>
      <c r="I734" s="235"/>
      <c r="J734" s="231"/>
      <c r="K734" s="231"/>
      <c r="L734" s="236"/>
      <c r="M734" s="237"/>
      <c r="N734" s="238"/>
      <c r="O734" s="238"/>
      <c r="P734" s="238"/>
      <c r="Q734" s="238"/>
      <c r="R734" s="238"/>
      <c r="S734" s="238"/>
      <c r="T734" s="239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0" t="s">
        <v>193</v>
      </c>
      <c r="AU734" s="240" t="s">
        <v>91</v>
      </c>
      <c r="AV734" s="13" t="s">
        <v>89</v>
      </c>
      <c r="AW734" s="13" t="s">
        <v>41</v>
      </c>
      <c r="AX734" s="13" t="s">
        <v>81</v>
      </c>
      <c r="AY734" s="240" t="s">
        <v>123</v>
      </c>
    </row>
    <row r="735" s="13" customFormat="1">
      <c r="A735" s="13"/>
      <c r="B735" s="230"/>
      <c r="C735" s="231"/>
      <c r="D735" s="232" t="s">
        <v>193</v>
      </c>
      <c r="E735" s="233" t="s">
        <v>35</v>
      </c>
      <c r="F735" s="234" t="s">
        <v>231</v>
      </c>
      <c r="G735" s="231"/>
      <c r="H735" s="233" t="s">
        <v>35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0" t="s">
        <v>193</v>
      </c>
      <c r="AU735" s="240" t="s">
        <v>91</v>
      </c>
      <c r="AV735" s="13" t="s">
        <v>89</v>
      </c>
      <c r="AW735" s="13" t="s">
        <v>41</v>
      </c>
      <c r="AX735" s="13" t="s">
        <v>81</v>
      </c>
      <c r="AY735" s="240" t="s">
        <v>123</v>
      </c>
    </row>
    <row r="736" s="13" customFormat="1">
      <c r="A736" s="13"/>
      <c r="B736" s="230"/>
      <c r="C736" s="231"/>
      <c r="D736" s="232" t="s">
        <v>193</v>
      </c>
      <c r="E736" s="233" t="s">
        <v>35</v>
      </c>
      <c r="F736" s="234" t="s">
        <v>198</v>
      </c>
      <c r="G736" s="231"/>
      <c r="H736" s="233" t="s">
        <v>35</v>
      </c>
      <c r="I736" s="235"/>
      <c r="J736" s="231"/>
      <c r="K736" s="231"/>
      <c r="L736" s="236"/>
      <c r="M736" s="237"/>
      <c r="N736" s="238"/>
      <c r="O736" s="238"/>
      <c r="P736" s="238"/>
      <c r="Q736" s="238"/>
      <c r="R736" s="238"/>
      <c r="S736" s="238"/>
      <c r="T736" s="239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0" t="s">
        <v>193</v>
      </c>
      <c r="AU736" s="240" t="s">
        <v>91</v>
      </c>
      <c r="AV736" s="13" t="s">
        <v>89</v>
      </c>
      <c r="AW736" s="13" t="s">
        <v>41</v>
      </c>
      <c r="AX736" s="13" t="s">
        <v>81</v>
      </c>
      <c r="AY736" s="240" t="s">
        <v>123</v>
      </c>
    </row>
    <row r="737" s="13" customFormat="1">
      <c r="A737" s="13"/>
      <c r="B737" s="230"/>
      <c r="C737" s="231"/>
      <c r="D737" s="232" t="s">
        <v>193</v>
      </c>
      <c r="E737" s="233" t="s">
        <v>35</v>
      </c>
      <c r="F737" s="234" t="s">
        <v>232</v>
      </c>
      <c r="G737" s="231"/>
      <c r="H737" s="233" t="s">
        <v>35</v>
      </c>
      <c r="I737" s="235"/>
      <c r="J737" s="231"/>
      <c r="K737" s="231"/>
      <c r="L737" s="236"/>
      <c r="M737" s="237"/>
      <c r="N737" s="238"/>
      <c r="O737" s="238"/>
      <c r="P737" s="238"/>
      <c r="Q737" s="238"/>
      <c r="R737" s="238"/>
      <c r="S737" s="238"/>
      <c r="T737" s="239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0" t="s">
        <v>193</v>
      </c>
      <c r="AU737" s="240" t="s">
        <v>91</v>
      </c>
      <c r="AV737" s="13" t="s">
        <v>89</v>
      </c>
      <c r="AW737" s="13" t="s">
        <v>41</v>
      </c>
      <c r="AX737" s="13" t="s">
        <v>81</v>
      </c>
      <c r="AY737" s="240" t="s">
        <v>123</v>
      </c>
    </row>
    <row r="738" s="13" customFormat="1">
      <c r="A738" s="13"/>
      <c r="B738" s="230"/>
      <c r="C738" s="231"/>
      <c r="D738" s="232" t="s">
        <v>193</v>
      </c>
      <c r="E738" s="233" t="s">
        <v>35</v>
      </c>
      <c r="F738" s="234" t="s">
        <v>198</v>
      </c>
      <c r="G738" s="231"/>
      <c r="H738" s="233" t="s">
        <v>35</v>
      </c>
      <c r="I738" s="235"/>
      <c r="J738" s="231"/>
      <c r="K738" s="231"/>
      <c r="L738" s="236"/>
      <c r="M738" s="237"/>
      <c r="N738" s="238"/>
      <c r="O738" s="238"/>
      <c r="P738" s="238"/>
      <c r="Q738" s="238"/>
      <c r="R738" s="238"/>
      <c r="S738" s="238"/>
      <c r="T738" s="239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0" t="s">
        <v>193</v>
      </c>
      <c r="AU738" s="240" t="s">
        <v>91</v>
      </c>
      <c r="AV738" s="13" t="s">
        <v>89</v>
      </c>
      <c r="AW738" s="13" t="s">
        <v>41</v>
      </c>
      <c r="AX738" s="13" t="s">
        <v>81</v>
      </c>
      <c r="AY738" s="240" t="s">
        <v>123</v>
      </c>
    </row>
    <row r="739" s="13" customFormat="1">
      <c r="A739" s="13"/>
      <c r="B739" s="230"/>
      <c r="C739" s="231"/>
      <c r="D739" s="232" t="s">
        <v>193</v>
      </c>
      <c r="E739" s="233" t="s">
        <v>35</v>
      </c>
      <c r="F739" s="234" t="s">
        <v>243</v>
      </c>
      <c r="G739" s="231"/>
      <c r="H739" s="233" t="s">
        <v>35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0" t="s">
        <v>193</v>
      </c>
      <c r="AU739" s="240" t="s">
        <v>91</v>
      </c>
      <c r="AV739" s="13" t="s">
        <v>89</v>
      </c>
      <c r="AW739" s="13" t="s">
        <v>41</v>
      </c>
      <c r="AX739" s="13" t="s">
        <v>81</v>
      </c>
      <c r="AY739" s="240" t="s">
        <v>123</v>
      </c>
    </row>
    <row r="740" s="14" customFormat="1">
      <c r="A740" s="14"/>
      <c r="B740" s="241"/>
      <c r="C740" s="242"/>
      <c r="D740" s="232" t="s">
        <v>193</v>
      </c>
      <c r="E740" s="243" t="s">
        <v>35</v>
      </c>
      <c r="F740" s="244" t="s">
        <v>346</v>
      </c>
      <c r="G740" s="242"/>
      <c r="H740" s="245">
        <v>55.200000000000003</v>
      </c>
      <c r="I740" s="246"/>
      <c r="J740" s="242"/>
      <c r="K740" s="242"/>
      <c r="L740" s="247"/>
      <c r="M740" s="248"/>
      <c r="N740" s="249"/>
      <c r="O740" s="249"/>
      <c r="P740" s="249"/>
      <c r="Q740" s="249"/>
      <c r="R740" s="249"/>
      <c r="S740" s="249"/>
      <c r="T740" s="250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1" t="s">
        <v>193</v>
      </c>
      <c r="AU740" s="251" t="s">
        <v>91</v>
      </c>
      <c r="AV740" s="14" t="s">
        <v>91</v>
      </c>
      <c r="AW740" s="14" t="s">
        <v>41</v>
      </c>
      <c r="AX740" s="14" t="s">
        <v>81</v>
      </c>
      <c r="AY740" s="251" t="s">
        <v>123</v>
      </c>
    </row>
    <row r="741" s="14" customFormat="1">
      <c r="A741" s="14"/>
      <c r="B741" s="241"/>
      <c r="C741" s="242"/>
      <c r="D741" s="232" t="s">
        <v>193</v>
      </c>
      <c r="E741" s="243" t="s">
        <v>35</v>
      </c>
      <c r="F741" s="244" t="s">
        <v>347</v>
      </c>
      <c r="G741" s="242"/>
      <c r="H741" s="245">
        <v>20.25</v>
      </c>
      <c r="I741" s="246"/>
      <c r="J741" s="242"/>
      <c r="K741" s="242"/>
      <c r="L741" s="247"/>
      <c r="M741" s="248"/>
      <c r="N741" s="249"/>
      <c r="O741" s="249"/>
      <c r="P741" s="249"/>
      <c r="Q741" s="249"/>
      <c r="R741" s="249"/>
      <c r="S741" s="249"/>
      <c r="T741" s="25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1" t="s">
        <v>193</v>
      </c>
      <c r="AU741" s="251" t="s">
        <v>91</v>
      </c>
      <c r="AV741" s="14" t="s">
        <v>91</v>
      </c>
      <c r="AW741" s="14" t="s">
        <v>41</v>
      </c>
      <c r="AX741" s="14" t="s">
        <v>81</v>
      </c>
      <c r="AY741" s="251" t="s">
        <v>123</v>
      </c>
    </row>
    <row r="742" s="14" customFormat="1">
      <c r="A742" s="14"/>
      <c r="B742" s="241"/>
      <c r="C742" s="242"/>
      <c r="D742" s="232" t="s">
        <v>193</v>
      </c>
      <c r="E742" s="243" t="s">
        <v>35</v>
      </c>
      <c r="F742" s="244" t="s">
        <v>348</v>
      </c>
      <c r="G742" s="242"/>
      <c r="H742" s="245">
        <v>0.050000000000000003</v>
      </c>
      <c r="I742" s="246"/>
      <c r="J742" s="242"/>
      <c r="K742" s="242"/>
      <c r="L742" s="247"/>
      <c r="M742" s="248"/>
      <c r="N742" s="249"/>
      <c r="O742" s="249"/>
      <c r="P742" s="249"/>
      <c r="Q742" s="249"/>
      <c r="R742" s="249"/>
      <c r="S742" s="249"/>
      <c r="T742" s="25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1" t="s">
        <v>193</v>
      </c>
      <c r="AU742" s="251" t="s">
        <v>91</v>
      </c>
      <c r="AV742" s="14" t="s">
        <v>91</v>
      </c>
      <c r="AW742" s="14" t="s">
        <v>41</v>
      </c>
      <c r="AX742" s="14" t="s">
        <v>81</v>
      </c>
      <c r="AY742" s="251" t="s">
        <v>123</v>
      </c>
    </row>
    <row r="743" s="15" customFormat="1">
      <c r="A743" s="15"/>
      <c r="B743" s="252"/>
      <c r="C743" s="253"/>
      <c r="D743" s="232" t="s">
        <v>193</v>
      </c>
      <c r="E743" s="254" t="s">
        <v>35</v>
      </c>
      <c r="F743" s="255" t="s">
        <v>202</v>
      </c>
      <c r="G743" s="253"/>
      <c r="H743" s="256">
        <v>75.5</v>
      </c>
      <c r="I743" s="257"/>
      <c r="J743" s="253"/>
      <c r="K743" s="253"/>
      <c r="L743" s="258"/>
      <c r="M743" s="259"/>
      <c r="N743" s="260"/>
      <c r="O743" s="260"/>
      <c r="P743" s="260"/>
      <c r="Q743" s="260"/>
      <c r="R743" s="260"/>
      <c r="S743" s="260"/>
      <c r="T743" s="261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2" t="s">
        <v>193</v>
      </c>
      <c r="AU743" s="262" t="s">
        <v>91</v>
      </c>
      <c r="AV743" s="15" t="s">
        <v>147</v>
      </c>
      <c r="AW743" s="15" t="s">
        <v>41</v>
      </c>
      <c r="AX743" s="15" t="s">
        <v>89</v>
      </c>
      <c r="AY743" s="262" t="s">
        <v>123</v>
      </c>
    </row>
    <row r="744" s="14" customFormat="1">
      <c r="A744" s="14"/>
      <c r="B744" s="241"/>
      <c r="C744" s="242"/>
      <c r="D744" s="232" t="s">
        <v>193</v>
      </c>
      <c r="E744" s="242"/>
      <c r="F744" s="244" t="s">
        <v>638</v>
      </c>
      <c r="G744" s="242"/>
      <c r="H744" s="245">
        <v>79.275000000000006</v>
      </c>
      <c r="I744" s="246"/>
      <c r="J744" s="242"/>
      <c r="K744" s="242"/>
      <c r="L744" s="247"/>
      <c r="M744" s="248"/>
      <c r="N744" s="249"/>
      <c r="O744" s="249"/>
      <c r="P744" s="249"/>
      <c r="Q744" s="249"/>
      <c r="R744" s="249"/>
      <c r="S744" s="249"/>
      <c r="T744" s="25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1" t="s">
        <v>193</v>
      </c>
      <c r="AU744" s="251" t="s">
        <v>91</v>
      </c>
      <c r="AV744" s="14" t="s">
        <v>91</v>
      </c>
      <c r="AW744" s="14" t="s">
        <v>4</v>
      </c>
      <c r="AX744" s="14" t="s">
        <v>89</v>
      </c>
      <c r="AY744" s="251" t="s">
        <v>123</v>
      </c>
    </row>
    <row r="745" s="2" customFormat="1" ht="24.15" customHeight="1">
      <c r="A745" s="42"/>
      <c r="B745" s="43"/>
      <c r="C745" s="208" t="s">
        <v>641</v>
      </c>
      <c r="D745" s="208" t="s">
        <v>126</v>
      </c>
      <c r="E745" s="209" t="s">
        <v>642</v>
      </c>
      <c r="F745" s="210" t="s">
        <v>643</v>
      </c>
      <c r="G745" s="211" t="s">
        <v>363</v>
      </c>
      <c r="H745" s="212">
        <v>1.7529999999999999</v>
      </c>
      <c r="I745" s="213"/>
      <c r="J745" s="214">
        <f>ROUND(I745*H745,2)</f>
        <v>0</v>
      </c>
      <c r="K745" s="210" t="s">
        <v>130</v>
      </c>
      <c r="L745" s="48"/>
      <c r="M745" s="215" t="s">
        <v>35</v>
      </c>
      <c r="N745" s="216" t="s">
        <v>52</v>
      </c>
      <c r="O745" s="88"/>
      <c r="P745" s="217">
        <f>O745*H745</f>
        <v>0</v>
      </c>
      <c r="Q745" s="217">
        <v>0</v>
      </c>
      <c r="R745" s="217">
        <f>Q745*H745</f>
        <v>0</v>
      </c>
      <c r="S745" s="217">
        <v>0</v>
      </c>
      <c r="T745" s="218">
        <f>S745*H745</f>
        <v>0</v>
      </c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R745" s="219" t="s">
        <v>311</v>
      </c>
      <c r="AT745" s="219" t="s">
        <v>126</v>
      </c>
      <c r="AU745" s="219" t="s">
        <v>91</v>
      </c>
      <c r="AY745" s="20" t="s">
        <v>123</v>
      </c>
      <c r="BE745" s="220">
        <f>IF(N745="základní",J745,0)</f>
        <v>0</v>
      </c>
      <c r="BF745" s="220">
        <f>IF(N745="snížená",J745,0)</f>
        <v>0</v>
      </c>
      <c r="BG745" s="220">
        <f>IF(N745="zákl. přenesená",J745,0)</f>
        <v>0</v>
      </c>
      <c r="BH745" s="220">
        <f>IF(N745="sníž. přenesená",J745,0)</f>
        <v>0</v>
      </c>
      <c r="BI745" s="220">
        <f>IF(N745="nulová",J745,0)</f>
        <v>0</v>
      </c>
      <c r="BJ745" s="20" t="s">
        <v>89</v>
      </c>
      <c r="BK745" s="220">
        <f>ROUND(I745*H745,2)</f>
        <v>0</v>
      </c>
      <c r="BL745" s="20" t="s">
        <v>311</v>
      </c>
      <c r="BM745" s="219" t="s">
        <v>644</v>
      </c>
    </row>
    <row r="746" s="2" customFormat="1">
      <c r="A746" s="42"/>
      <c r="B746" s="43"/>
      <c r="C746" s="44"/>
      <c r="D746" s="221" t="s">
        <v>133</v>
      </c>
      <c r="E746" s="44"/>
      <c r="F746" s="222" t="s">
        <v>645</v>
      </c>
      <c r="G746" s="44"/>
      <c r="H746" s="44"/>
      <c r="I746" s="223"/>
      <c r="J746" s="44"/>
      <c r="K746" s="44"/>
      <c r="L746" s="48"/>
      <c r="M746" s="224"/>
      <c r="N746" s="225"/>
      <c r="O746" s="88"/>
      <c r="P746" s="88"/>
      <c r="Q746" s="88"/>
      <c r="R746" s="88"/>
      <c r="S746" s="88"/>
      <c r="T746" s="89"/>
      <c r="U746" s="42"/>
      <c r="V746" s="42"/>
      <c r="W746" s="42"/>
      <c r="X746" s="42"/>
      <c r="Y746" s="42"/>
      <c r="Z746" s="42"/>
      <c r="AA746" s="42"/>
      <c r="AB746" s="42"/>
      <c r="AC746" s="42"/>
      <c r="AD746" s="42"/>
      <c r="AE746" s="42"/>
      <c r="AT746" s="20" t="s">
        <v>133</v>
      </c>
      <c r="AU746" s="20" t="s">
        <v>91</v>
      </c>
    </row>
    <row r="747" s="12" customFormat="1" ht="22.8" customHeight="1">
      <c r="A747" s="12"/>
      <c r="B747" s="192"/>
      <c r="C747" s="193"/>
      <c r="D747" s="194" t="s">
        <v>80</v>
      </c>
      <c r="E747" s="206" t="s">
        <v>646</v>
      </c>
      <c r="F747" s="206" t="s">
        <v>647</v>
      </c>
      <c r="G747" s="193"/>
      <c r="H747" s="193"/>
      <c r="I747" s="196"/>
      <c r="J747" s="207">
        <f>BK747</f>
        <v>0</v>
      </c>
      <c r="K747" s="193"/>
      <c r="L747" s="198"/>
      <c r="M747" s="199"/>
      <c r="N747" s="200"/>
      <c r="O747" s="200"/>
      <c r="P747" s="201">
        <f>SUM(P748:P767)</f>
        <v>0</v>
      </c>
      <c r="Q747" s="200"/>
      <c r="R747" s="201">
        <f>SUM(R748:R767)</f>
        <v>0.02247</v>
      </c>
      <c r="S747" s="200"/>
      <c r="T747" s="202">
        <f>SUM(T748:T767)</f>
        <v>0.069209999999999994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03" t="s">
        <v>91</v>
      </c>
      <c r="AT747" s="204" t="s">
        <v>80</v>
      </c>
      <c r="AU747" s="204" t="s">
        <v>89</v>
      </c>
      <c r="AY747" s="203" t="s">
        <v>123</v>
      </c>
      <c r="BK747" s="205">
        <f>SUM(BK748:BK767)</f>
        <v>0</v>
      </c>
    </row>
    <row r="748" s="2" customFormat="1" ht="16.5" customHeight="1">
      <c r="A748" s="42"/>
      <c r="B748" s="43"/>
      <c r="C748" s="208" t="s">
        <v>648</v>
      </c>
      <c r="D748" s="208" t="s">
        <v>126</v>
      </c>
      <c r="E748" s="209" t="s">
        <v>649</v>
      </c>
      <c r="F748" s="210" t="s">
        <v>650</v>
      </c>
      <c r="G748" s="211" t="s">
        <v>262</v>
      </c>
      <c r="H748" s="212">
        <v>3</v>
      </c>
      <c r="I748" s="213"/>
      <c r="J748" s="214">
        <f>ROUND(I748*H748,2)</f>
        <v>0</v>
      </c>
      <c r="K748" s="210" t="s">
        <v>130</v>
      </c>
      <c r="L748" s="48"/>
      <c r="M748" s="215" t="s">
        <v>35</v>
      </c>
      <c r="N748" s="216" t="s">
        <v>52</v>
      </c>
      <c r="O748" s="88"/>
      <c r="P748" s="217">
        <f>O748*H748</f>
        <v>0</v>
      </c>
      <c r="Q748" s="217">
        <v>0</v>
      </c>
      <c r="R748" s="217">
        <f>Q748*H748</f>
        <v>0</v>
      </c>
      <c r="S748" s="217">
        <v>0.02307</v>
      </c>
      <c r="T748" s="218">
        <f>S748*H748</f>
        <v>0.069209999999999994</v>
      </c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R748" s="219" t="s">
        <v>311</v>
      </c>
      <c r="AT748" s="219" t="s">
        <v>126</v>
      </c>
      <c r="AU748" s="219" t="s">
        <v>91</v>
      </c>
      <c r="AY748" s="20" t="s">
        <v>123</v>
      </c>
      <c r="BE748" s="220">
        <f>IF(N748="základní",J748,0)</f>
        <v>0</v>
      </c>
      <c r="BF748" s="220">
        <f>IF(N748="snížená",J748,0)</f>
        <v>0</v>
      </c>
      <c r="BG748" s="220">
        <f>IF(N748="zákl. přenesená",J748,0)</f>
        <v>0</v>
      </c>
      <c r="BH748" s="220">
        <f>IF(N748="sníž. přenesená",J748,0)</f>
        <v>0</v>
      </c>
      <c r="BI748" s="220">
        <f>IF(N748="nulová",J748,0)</f>
        <v>0</v>
      </c>
      <c r="BJ748" s="20" t="s">
        <v>89</v>
      </c>
      <c r="BK748" s="220">
        <f>ROUND(I748*H748,2)</f>
        <v>0</v>
      </c>
      <c r="BL748" s="20" t="s">
        <v>311</v>
      </c>
      <c r="BM748" s="219" t="s">
        <v>651</v>
      </c>
    </row>
    <row r="749" s="2" customFormat="1">
      <c r="A749" s="42"/>
      <c r="B749" s="43"/>
      <c r="C749" s="44"/>
      <c r="D749" s="221" t="s">
        <v>133</v>
      </c>
      <c r="E749" s="44"/>
      <c r="F749" s="222" t="s">
        <v>652</v>
      </c>
      <c r="G749" s="44"/>
      <c r="H749" s="44"/>
      <c r="I749" s="223"/>
      <c r="J749" s="44"/>
      <c r="K749" s="44"/>
      <c r="L749" s="48"/>
      <c r="M749" s="224"/>
      <c r="N749" s="225"/>
      <c r="O749" s="88"/>
      <c r="P749" s="88"/>
      <c r="Q749" s="88"/>
      <c r="R749" s="88"/>
      <c r="S749" s="88"/>
      <c r="T749" s="89"/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T749" s="20" t="s">
        <v>133</v>
      </c>
      <c r="AU749" s="20" t="s">
        <v>91</v>
      </c>
    </row>
    <row r="750" s="2" customFormat="1">
      <c r="A750" s="42"/>
      <c r="B750" s="43"/>
      <c r="C750" s="44"/>
      <c r="D750" s="232" t="s">
        <v>214</v>
      </c>
      <c r="E750" s="44"/>
      <c r="F750" s="273" t="s">
        <v>653</v>
      </c>
      <c r="G750" s="44"/>
      <c r="H750" s="44"/>
      <c r="I750" s="223"/>
      <c r="J750" s="44"/>
      <c r="K750" s="44"/>
      <c r="L750" s="48"/>
      <c r="M750" s="224"/>
      <c r="N750" s="225"/>
      <c r="O750" s="88"/>
      <c r="P750" s="88"/>
      <c r="Q750" s="88"/>
      <c r="R750" s="88"/>
      <c r="S750" s="88"/>
      <c r="T750" s="89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T750" s="20" t="s">
        <v>214</v>
      </c>
      <c r="AU750" s="20" t="s">
        <v>91</v>
      </c>
    </row>
    <row r="751" s="13" customFormat="1">
      <c r="A751" s="13"/>
      <c r="B751" s="230"/>
      <c r="C751" s="231"/>
      <c r="D751" s="232" t="s">
        <v>193</v>
      </c>
      <c r="E751" s="233" t="s">
        <v>35</v>
      </c>
      <c r="F751" s="234" t="s">
        <v>654</v>
      </c>
      <c r="G751" s="231"/>
      <c r="H751" s="233" t="s">
        <v>35</v>
      </c>
      <c r="I751" s="235"/>
      <c r="J751" s="231"/>
      <c r="K751" s="231"/>
      <c r="L751" s="236"/>
      <c r="M751" s="237"/>
      <c r="N751" s="238"/>
      <c r="O751" s="238"/>
      <c r="P751" s="238"/>
      <c r="Q751" s="238"/>
      <c r="R751" s="238"/>
      <c r="S751" s="238"/>
      <c r="T751" s="23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0" t="s">
        <v>193</v>
      </c>
      <c r="AU751" s="240" t="s">
        <v>91</v>
      </c>
      <c r="AV751" s="13" t="s">
        <v>89</v>
      </c>
      <c r="AW751" s="13" t="s">
        <v>41</v>
      </c>
      <c r="AX751" s="13" t="s">
        <v>81</v>
      </c>
      <c r="AY751" s="240" t="s">
        <v>123</v>
      </c>
    </row>
    <row r="752" s="13" customFormat="1">
      <c r="A752" s="13"/>
      <c r="B752" s="230"/>
      <c r="C752" s="231"/>
      <c r="D752" s="232" t="s">
        <v>193</v>
      </c>
      <c r="E752" s="233" t="s">
        <v>35</v>
      </c>
      <c r="F752" s="234" t="s">
        <v>655</v>
      </c>
      <c r="G752" s="231"/>
      <c r="H752" s="233" t="s">
        <v>35</v>
      </c>
      <c r="I752" s="235"/>
      <c r="J752" s="231"/>
      <c r="K752" s="231"/>
      <c r="L752" s="236"/>
      <c r="M752" s="237"/>
      <c r="N752" s="238"/>
      <c r="O752" s="238"/>
      <c r="P752" s="238"/>
      <c r="Q752" s="238"/>
      <c r="R752" s="238"/>
      <c r="S752" s="238"/>
      <c r="T752" s="23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0" t="s">
        <v>193</v>
      </c>
      <c r="AU752" s="240" t="s">
        <v>91</v>
      </c>
      <c r="AV752" s="13" t="s">
        <v>89</v>
      </c>
      <c r="AW752" s="13" t="s">
        <v>41</v>
      </c>
      <c r="AX752" s="13" t="s">
        <v>81</v>
      </c>
      <c r="AY752" s="240" t="s">
        <v>123</v>
      </c>
    </row>
    <row r="753" s="13" customFormat="1">
      <c r="A753" s="13"/>
      <c r="B753" s="230"/>
      <c r="C753" s="231"/>
      <c r="D753" s="232" t="s">
        <v>193</v>
      </c>
      <c r="E753" s="233" t="s">
        <v>35</v>
      </c>
      <c r="F753" s="234" t="s">
        <v>656</v>
      </c>
      <c r="G753" s="231"/>
      <c r="H753" s="233" t="s">
        <v>35</v>
      </c>
      <c r="I753" s="235"/>
      <c r="J753" s="231"/>
      <c r="K753" s="231"/>
      <c r="L753" s="236"/>
      <c r="M753" s="237"/>
      <c r="N753" s="238"/>
      <c r="O753" s="238"/>
      <c r="P753" s="238"/>
      <c r="Q753" s="238"/>
      <c r="R753" s="238"/>
      <c r="S753" s="238"/>
      <c r="T753" s="239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0" t="s">
        <v>193</v>
      </c>
      <c r="AU753" s="240" t="s">
        <v>91</v>
      </c>
      <c r="AV753" s="13" t="s">
        <v>89</v>
      </c>
      <c r="AW753" s="13" t="s">
        <v>41</v>
      </c>
      <c r="AX753" s="13" t="s">
        <v>81</v>
      </c>
      <c r="AY753" s="240" t="s">
        <v>123</v>
      </c>
    </row>
    <row r="754" s="14" customFormat="1">
      <c r="A754" s="14"/>
      <c r="B754" s="241"/>
      <c r="C754" s="242"/>
      <c r="D754" s="232" t="s">
        <v>193</v>
      </c>
      <c r="E754" s="243" t="s">
        <v>35</v>
      </c>
      <c r="F754" s="244" t="s">
        <v>140</v>
      </c>
      <c r="G754" s="242"/>
      <c r="H754" s="245">
        <v>3</v>
      </c>
      <c r="I754" s="246"/>
      <c r="J754" s="242"/>
      <c r="K754" s="242"/>
      <c r="L754" s="247"/>
      <c r="M754" s="248"/>
      <c r="N754" s="249"/>
      <c r="O754" s="249"/>
      <c r="P754" s="249"/>
      <c r="Q754" s="249"/>
      <c r="R754" s="249"/>
      <c r="S754" s="249"/>
      <c r="T754" s="250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1" t="s">
        <v>193</v>
      </c>
      <c r="AU754" s="251" t="s">
        <v>91</v>
      </c>
      <c r="AV754" s="14" t="s">
        <v>91</v>
      </c>
      <c r="AW754" s="14" t="s">
        <v>41</v>
      </c>
      <c r="AX754" s="14" t="s">
        <v>89</v>
      </c>
      <c r="AY754" s="251" t="s">
        <v>123</v>
      </c>
    </row>
    <row r="755" s="2" customFormat="1" ht="16.5" customHeight="1">
      <c r="A755" s="42"/>
      <c r="B755" s="43"/>
      <c r="C755" s="208" t="s">
        <v>657</v>
      </c>
      <c r="D755" s="208" t="s">
        <v>126</v>
      </c>
      <c r="E755" s="209" t="s">
        <v>658</v>
      </c>
      <c r="F755" s="210" t="s">
        <v>659</v>
      </c>
      <c r="G755" s="211" t="s">
        <v>262</v>
      </c>
      <c r="H755" s="212">
        <v>3</v>
      </c>
      <c r="I755" s="213"/>
      <c r="J755" s="214">
        <f>ROUND(I755*H755,2)</f>
        <v>0</v>
      </c>
      <c r="K755" s="210" t="s">
        <v>130</v>
      </c>
      <c r="L755" s="48"/>
      <c r="M755" s="215" t="s">
        <v>35</v>
      </c>
      <c r="N755" s="216" t="s">
        <v>52</v>
      </c>
      <c r="O755" s="88"/>
      <c r="P755" s="217">
        <f>O755*H755</f>
        <v>0</v>
      </c>
      <c r="Q755" s="217">
        <v>0.00115</v>
      </c>
      <c r="R755" s="217">
        <f>Q755*H755</f>
        <v>0.0034499999999999999</v>
      </c>
      <c r="S755" s="217">
        <v>0</v>
      </c>
      <c r="T755" s="218">
        <f>S755*H755</f>
        <v>0</v>
      </c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R755" s="219" t="s">
        <v>311</v>
      </c>
      <c r="AT755" s="219" t="s">
        <v>126</v>
      </c>
      <c r="AU755" s="219" t="s">
        <v>91</v>
      </c>
      <c r="AY755" s="20" t="s">
        <v>123</v>
      </c>
      <c r="BE755" s="220">
        <f>IF(N755="základní",J755,0)</f>
        <v>0</v>
      </c>
      <c r="BF755" s="220">
        <f>IF(N755="snížená",J755,0)</f>
        <v>0</v>
      </c>
      <c r="BG755" s="220">
        <f>IF(N755="zákl. přenesená",J755,0)</f>
        <v>0</v>
      </c>
      <c r="BH755" s="220">
        <f>IF(N755="sníž. přenesená",J755,0)</f>
        <v>0</v>
      </c>
      <c r="BI755" s="220">
        <f>IF(N755="nulová",J755,0)</f>
        <v>0</v>
      </c>
      <c r="BJ755" s="20" t="s">
        <v>89</v>
      </c>
      <c r="BK755" s="220">
        <f>ROUND(I755*H755,2)</f>
        <v>0</v>
      </c>
      <c r="BL755" s="20" t="s">
        <v>311</v>
      </c>
      <c r="BM755" s="219" t="s">
        <v>660</v>
      </c>
    </row>
    <row r="756" s="2" customFormat="1">
      <c r="A756" s="42"/>
      <c r="B756" s="43"/>
      <c r="C756" s="44"/>
      <c r="D756" s="221" t="s">
        <v>133</v>
      </c>
      <c r="E756" s="44"/>
      <c r="F756" s="222" t="s">
        <v>661</v>
      </c>
      <c r="G756" s="44"/>
      <c r="H756" s="44"/>
      <c r="I756" s="223"/>
      <c r="J756" s="44"/>
      <c r="K756" s="44"/>
      <c r="L756" s="48"/>
      <c r="M756" s="224"/>
      <c r="N756" s="225"/>
      <c r="O756" s="88"/>
      <c r="P756" s="88"/>
      <c r="Q756" s="88"/>
      <c r="R756" s="88"/>
      <c r="S756" s="88"/>
      <c r="T756" s="89"/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T756" s="20" t="s">
        <v>133</v>
      </c>
      <c r="AU756" s="20" t="s">
        <v>91</v>
      </c>
    </row>
    <row r="757" s="2" customFormat="1">
      <c r="A757" s="42"/>
      <c r="B757" s="43"/>
      <c r="C757" s="44"/>
      <c r="D757" s="232" t="s">
        <v>214</v>
      </c>
      <c r="E757" s="44"/>
      <c r="F757" s="273" t="s">
        <v>653</v>
      </c>
      <c r="G757" s="44"/>
      <c r="H757" s="44"/>
      <c r="I757" s="223"/>
      <c r="J757" s="44"/>
      <c r="K757" s="44"/>
      <c r="L757" s="48"/>
      <c r="M757" s="224"/>
      <c r="N757" s="225"/>
      <c r="O757" s="88"/>
      <c r="P757" s="88"/>
      <c r="Q757" s="88"/>
      <c r="R757" s="88"/>
      <c r="S757" s="88"/>
      <c r="T757" s="89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T757" s="20" t="s">
        <v>214</v>
      </c>
      <c r="AU757" s="20" t="s">
        <v>91</v>
      </c>
    </row>
    <row r="758" s="13" customFormat="1">
      <c r="A758" s="13"/>
      <c r="B758" s="230"/>
      <c r="C758" s="231"/>
      <c r="D758" s="232" t="s">
        <v>193</v>
      </c>
      <c r="E758" s="233" t="s">
        <v>35</v>
      </c>
      <c r="F758" s="234" t="s">
        <v>654</v>
      </c>
      <c r="G758" s="231"/>
      <c r="H758" s="233" t="s">
        <v>35</v>
      </c>
      <c r="I758" s="235"/>
      <c r="J758" s="231"/>
      <c r="K758" s="231"/>
      <c r="L758" s="236"/>
      <c r="M758" s="237"/>
      <c r="N758" s="238"/>
      <c r="O758" s="238"/>
      <c r="P758" s="238"/>
      <c r="Q758" s="238"/>
      <c r="R758" s="238"/>
      <c r="S758" s="238"/>
      <c r="T758" s="23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0" t="s">
        <v>193</v>
      </c>
      <c r="AU758" s="240" t="s">
        <v>91</v>
      </c>
      <c r="AV758" s="13" t="s">
        <v>89</v>
      </c>
      <c r="AW758" s="13" t="s">
        <v>41</v>
      </c>
      <c r="AX758" s="13" t="s">
        <v>81</v>
      </c>
      <c r="AY758" s="240" t="s">
        <v>123</v>
      </c>
    </row>
    <row r="759" s="13" customFormat="1">
      <c r="A759" s="13"/>
      <c r="B759" s="230"/>
      <c r="C759" s="231"/>
      <c r="D759" s="232" t="s">
        <v>193</v>
      </c>
      <c r="E759" s="233" t="s">
        <v>35</v>
      </c>
      <c r="F759" s="234" t="s">
        <v>655</v>
      </c>
      <c r="G759" s="231"/>
      <c r="H759" s="233" t="s">
        <v>35</v>
      </c>
      <c r="I759" s="235"/>
      <c r="J759" s="231"/>
      <c r="K759" s="231"/>
      <c r="L759" s="236"/>
      <c r="M759" s="237"/>
      <c r="N759" s="238"/>
      <c r="O759" s="238"/>
      <c r="P759" s="238"/>
      <c r="Q759" s="238"/>
      <c r="R759" s="238"/>
      <c r="S759" s="238"/>
      <c r="T759" s="23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0" t="s">
        <v>193</v>
      </c>
      <c r="AU759" s="240" t="s">
        <v>91</v>
      </c>
      <c r="AV759" s="13" t="s">
        <v>89</v>
      </c>
      <c r="AW759" s="13" t="s">
        <v>41</v>
      </c>
      <c r="AX759" s="13" t="s">
        <v>81</v>
      </c>
      <c r="AY759" s="240" t="s">
        <v>123</v>
      </c>
    </row>
    <row r="760" s="13" customFormat="1">
      <c r="A760" s="13"/>
      <c r="B760" s="230"/>
      <c r="C760" s="231"/>
      <c r="D760" s="232" t="s">
        <v>193</v>
      </c>
      <c r="E760" s="233" t="s">
        <v>35</v>
      </c>
      <c r="F760" s="234" t="s">
        <v>656</v>
      </c>
      <c r="G760" s="231"/>
      <c r="H760" s="233" t="s">
        <v>35</v>
      </c>
      <c r="I760" s="235"/>
      <c r="J760" s="231"/>
      <c r="K760" s="231"/>
      <c r="L760" s="236"/>
      <c r="M760" s="237"/>
      <c r="N760" s="238"/>
      <c r="O760" s="238"/>
      <c r="P760" s="238"/>
      <c r="Q760" s="238"/>
      <c r="R760" s="238"/>
      <c r="S760" s="238"/>
      <c r="T760" s="239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0" t="s">
        <v>193</v>
      </c>
      <c r="AU760" s="240" t="s">
        <v>91</v>
      </c>
      <c r="AV760" s="13" t="s">
        <v>89</v>
      </c>
      <c r="AW760" s="13" t="s">
        <v>41</v>
      </c>
      <c r="AX760" s="13" t="s">
        <v>81</v>
      </c>
      <c r="AY760" s="240" t="s">
        <v>123</v>
      </c>
    </row>
    <row r="761" s="14" customFormat="1">
      <c r="A761" s="14"/>
      <c r="B761" s="241"/>
      <c r="C761" s="242"/>
      <c r="D761" s="232" t="s">
        <v>193</v>
      </c>
      <c r="E761" s="243" t="s">
        <v>35</v>
      </c>
      <c r="F761" s="244" t="s">
        <v>140</v>
      </c>
      <c r="G761" s="242"/>
      <c r="H761" s="245">
        <v>3</v>
      </c>
      <c r="I761" s="246"/>
      <c r="J761" s="242"/>
      <c r="K761" s="242"/>
      <c r="L761" s="247"/>
      <c r="M761" s="248"/>
      <c r="N761" s="249"/>
      <c r="O761" s="249"/>
      <c r="P761" s="249"/>
      <c r="Q761" s="249"/>
      <c r="R761" s="249"/>
      <c r="S761" s="249"/>
      <c r="T761" s="25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1" t="s">
        <v>193</v>
      </c>
      <c r="AU761" s="251" t="s">
        <v>91</v>
      </c>
      <c r="AV761" s="14" t="s">
        <v>91</v>
      </c>
      <c r="AW761" s="14" t="s">
        <v>41</v>
      </c>
      <c r="AX761" s="14" t="s">
        <v>89</v>
      </c>
      <c r="AY761" s="251" t="s">
        <v>123</v>
      </c>
    </row>
    <row r="762" s="2" customFormat="1" ht="24.15" customHeight="1">
      <c r="A762" s="42"/>
      <c r="B762" s="43"/>
      <c r="C762" s="263" t="s">
        <v>662</v>
      </c>
      <c r="D762" s="263" t="s">
        <v>203</v>
      </c>
      <c r="E762" s="264" t="s">
        <v>663</v>
      </c>
      <c r="F762" s="265" t="s">
        <v>664</v>
      </c>
      <c r="G762" s="266" t="s">
        <v>262</v>
      </c>
      <c r="H762" s="267">
        <v>3</v>
      </c>
      <c r="I762" s="268"/>
      <c r="J762" s="269">
        <f>ROUND(I762*H762,2)</f>
        <v>0</v>
      </c>
      <c r="K762" s="265" t="s">
        <v>130</v>
      </c>
      <c r="L762" s="270"/>
      <c r="M762" s="271" t="s">
        <v>35</v>
      </c>
      <c r="N762" s="272" t="s">
        <v>52</v>
      </c>
      <c r="O762" s="88"/>
      <c r="P762" s="217">
        <f>O762*H762</f>
        <v>0</v>
      </c>
      <c r="Q762" s="217">
        <v>0.0030999999999999999</v>
      </c>
      <c r="R762" s="217">
        <f>Q762*H762</f>
        <v>0.0092999999999999992</v>
      </c>
      <c r="S762" s="217">
        <v>0</v>
      </c>
      <c r="T762" s="218">
        <f>S762*H762</f>
        <v>0</v>
      </c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  <c r="AR762" s="219" t="s">
        <v>429</v>
      </c>
      <c r="AT762" s="219" t="s">
        <v>203</v>
      </c>
      <c r="AU762" s="219" t="s">
        <v>91</v>
      </c>
      <c r="AY762" s="20" t="s">
        <v>123</v>
      </c>
      <c r="BE762" s="220">
        <f>IF(N762="základní",J762,0)</f>
        <v>0</v>
      </c>
      <c r="BF762" s="220">
        <f>IF(N762="snížená",J762,0)</f>
        <v>0</v>
      </c>
      <c r="BG762" s="220">
        <f>IF(N762="zákl. přenesená",J762,0)</f>
        <v>0</v>
      </c>
      <c r="BH762" s="220">
        <f>IF(N762="sníž. přenesená",J762,0)</f>
        <v>0</v>
      </c>
      <c r="BI762" s="220">
        <f>IF(N762="nulová",J762,0)</f>
        <v>0</v>
      </c>
      <c r="BJ762" s="20" t="s">
        <v>89</v>
      </c>
      <c r="BK762" s="220">
        <f>ROUND(I762*H762,2)</f>
        <v>0</v>
      </c>
      <c r="BL762" s="20" t="s">
        <v>311</v>
      </c>
      <c r="BM762" s="219" t="s">
        <v>665</v>
      </c>
    </row>
    <row r="763" s="2" customFormat="1" ht="16.5" customHeight="1">
      <c r="A763" s="42"/>
      <c r="B763" s="43"/>
      <c r="C763" s="263" t="s">
        <v>666</v>
      </c>
      <c r="D763" s="263" t="s">
        <v>203</v>
      </c>
      <c r="E763" s="264" t="s">
        <v>667</v>
      </c>
      <c r="F763" s="265" t="s">
        <v>668</v>
      </c>
      <c r="G763" s="266" t="s">
        <v>262</v>
      </c>
      <c r="H763" s="267">
        <v>3</v>
      </c>
      <c r="I763" s="268"/>
      <c r="J763" s="269">
        <f>ROUND(I763*H763,2)</f>
        <v>0</v>
      </c>
      <c r="K763" s="265" t="s">
        <v>130</v>
      </c>
      <c r="L763" s="270"/>
      <c r="M763" s="271" t="s">
        <v>35</v>
      </c>
      <c r="N763" s="272" t="s">
        <v>52</v>
      </c>
      <c r="O763" s="88"/>
      <c r="P763" s="217">
        <f>O763*H763</f>
        <v>0</v>
      </c>
      <c r="Q763" s="217">
        <v>0.0026800000000000001</v>
      </c>
      <c r="R763" s="217">
        <f>Q763*H763</f>
        <v>0.0080400000000000003</v>
      </c>
      <c r="S763" s="217">
        <v>0</v>
      </c>
      <c r="T763" s="218">
        <f>S763*H763</f>
        <v>0</v>
      </c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R763" s="219" t="s">
        <v>429</v>
      </c>
      <c r="AT763" s="219" t="s">
        <v>203</v>
      </c>
      <c r="AU763" s="219" t="s">
        <v>91</v>
      </c>
      <c r="AY763" s="20" t="s">
        <v>123</v>
      </c>
      <c r="BE763" s="220">
        <f>IF(N763="základní",J763,0)</f>
        <v>0</v>
      </c>
      <c r="BF763" s="220">
        <f>IF(N763="snížená",J763,0)</f>
        <v>0</v>
      </c>
      <c r="BG763" s="220">
        <f>IF(N763="zákl. přenesená",J763,0)</f>
        <v>0</v>
      </c>
      <c r="BH763" s="220">
        <f>IF(N763="sníž. přenesená",J763,0)</f>
        <v>0</v>
      </c>
      <c r="BI763" s="220">
        <f>IF(N763="nulová",J763,0)</f>
        <v>0</v>
      </c>
      <c r="BJ763" s="20" t="s">
        <v>89</v>
      </c>
      <c r="BK763" s="220">
        <f>ROUND(I763*H763,2)</f>
        <v>0</v>
      </c>
      <c r="BL763" s="20" t="s">
        <v>311</v>
      </c>
      <c r="BM763" s="219" t="s">
        <v>669</v>
      </c>
    </row>
    <row r="764" s="2" customFormat="1">
      <c r="A764" s="42"/>
      <c r="B764" s="43"/>
      <c r="C764" s="44"/>
      <c r="D764" s="232" t="s">
        <v>214</v>
      </c>
      <c r="E764" s="44"/>
      <c r="F764" s="273" t="s">
        <v>653</v>
      </c>
      <c r="G764" s="44"/>
      <c r="H764" s="44"/>
      <c r="I764" s="223"/>
      <c r="J764" s="44"/>
      <c r="K764" s="44"/>
      <c r="L764" s="48"/>
      <c r="M764" s="224"/>
      <c r="N764" s="225"/>
      <c r="O764" s="88"/>
      <c r="P764" s="88"/>
      <c r="Q764" s="88"/>
      <c r="R764" s="88"/>
      <c r="S764" s="88"/>
      <c r="T764" s="89"/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T764" s="20" t="s">
        <v>214</v>
      </c>
      <c r="AU764" s="20" t="s">
        <v>91</v>
      </c>
    </row>
    <row r="765" s="2" customFormat="1" ht="16.5" customHeight="1">
      <c r="A765" s="42"/>
      <c r="B765" s="43"/>
      <c r="C765" s="263" t="s">
        <v>670</v>
      </c>
      <c r="D765" s="263" t="s">
        <v>203</v>
      </c>
      <c r="E765" s="264" t="s">
        <v>671</v>
      </c>
      <c r="F765" s="265" t="s">
        <v>672</v>
      </c>
      <c r="G765" s="266" t="s">
        <v>262</v>
      </c>
      <c r="H765" s="267">
        <v>3</v>
      </c>
      <c r="I765" s="268"/>
      <c r="J765" s="269">
        <f>ROUND(I765*H765,2)</f>
        <v>0</v>
      </c>
      <c r="K765" s="265" t="s">
        <v>130</v>
      </c>
      <c r="L765" s="270"/>
      <c r="M765" s="271" t="s">
        <v>35</v>
      </c>
      <c r="N765" s="272" t="s">
        <v>52</v>
      </c>
      <c r="O765" s="88"/>
      <c r="P765" s="217">
        <f>O765*H765</f>
        <v>0</v>
      </c>
      <c r="Q765" s="217">
        <v>0.00055999999999999995</v>
      </c>
      <c r="R765" s="217">
        <f>Q765*H765</f>
        <v>0.0016799999999999999</v>
      </c>
      <c r="S765" s="217">
        <v>0</v>
      </c>
      <c r="T765" s="218">
        <f>S765*H765</f>
        <v>0</v>
      </c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R765" s="219" t="s">
        <v>429</v>
      </c>
      <c r="AT765" s="219" t="s">
        <v>203</v>
      </c>
      <c r="AU765" s="219" t="s">
        <v>91</v>
      </c>
      <c r="AY765" s="20" t="s">
        <v>123</v>
      </c>
      <c r="BE765" s="220">
        <f>IF(N765="základní",J765,0)</f>
        <v>0</v>
      </c>
      <c r="BF765" s="220">
        <f>IF(N765="snížená",J765,0)</f>
        <v>0</v>
      </c>
      <c r="BG765" s="220">
        <f>IF(N765="zákl. přenesená",J765,0)</f>
        <v>0</v>
      </c>
      <c r="BH765" s="220">
        <f>IF(N765="sníž. přenesená",J765,0)</f>
        <v>0</v>
      </c>
      <c r="BI765" s="220">
        <f>IF(N765="nulová",J765,0)</f>
        <v>0</v>
      </c>
      <c r="BJ765" s="20" t="s">
        <v>89</v>
      </c>
      <c r="BK765" s="220">
        <f>ROUND(I765*H765,2)</f>
        <v>0</v>
      </c>
      <c r="BL765" s="20" t="s">
        <v>311</v>
      </c>
      <c r="BM765" s="219" t="s">
        <v>673</v>
      </c>
    </row>
    <row r="766" s="2" customFormat="1" ht="24.15" customHeight="1">
      <c r="A766" s="42"/>
      <c r="B766" s="43"/>
      <c r="C766" s="208" t="s">
        <v>674</v>
      </c>
      <c r="D766" s="208" t="s">
        <v>126</v>
      </c>
      <c r="E766" s="209" t="s">
        <v>675</v>
      </c>
      <c r="F766" s="210" t="s">
        <v>676</v>
      </c>
      <c r="G766" s="211" t="s">
        <v>363</v>
      </c>
      <c r="H766" s="212">
        <v>0.021999999999999999</v>
      </c>
      <c r="I766" s="213"/>
      <c r="J766" s="214">
        <f>ROUND(I766*H766,2)</f>
        <v>0</v>
      </c>
      <c r="K766" s="210" t="s">
        <v>130</v>
      </c>
      <c r="L766" s="48"/>
      <c r="M766" s="215" t="s">
        <v>35</v>
      </c>
      <c r="N766" s="216" t="s">
        <v>52</v>
      </c>
      <c r="O766" s="88"/>
      <c r="P766" s="217">
        <f>O766*H766</f>
        <v>0</v>
      </c>
      <c r="Q766" s="217">
        <v>0</v>
      </c>
      <c r="R766" s="217">
        <f>Q766*H766</f>
        <v>0</v>
      </c>
      <c r="S766" s="217">
        <v>0</v>
      </c>
      <c r="T766" s="218">
        <f>S766*H766</f>
        <v>0</v>
      </c>
      <c r="U766" s="42"/>
      <c r="V766" s="42"/>
      <c r="W766" s="42"/>
      <c r="X766" s="42"/>
      <c r="Y766" s="42"/>
      <c r="Z766" s="42"/>
      <c r="AA766" s="42"/>
      <c r="AB766" s="42"/>
      <c r="AC766" s="42"/>
      <c r="AD766" s="42"/>
      <c r="AE766" s="42"/>
      <c r="AR766" s="219" t="s">
        <v>311</v>
      </c>
      <c r="AT766" s="219" t="s">
        <v>126</v>
      </c>
      <c r="AU766" s="219" t="s">
        <v>91</v>
      </c>
      <c r="AY766" s="20" t="s">
        <v>123</v>
      </c>
      <c r="BE766" s="220">
        <f>IF(N766="základní",J766,0)</f>
        <v>0</v>
      </c>
      <c r="BF766" s="220">
        <f>IF(N766="snížená",J766,0)</f>
        <v>0</v>
      </c>
      <c r="BG766" s="220">
        <f>IF(N766="zákl. přenesená",J766,0)</f>
        <v>0</v>
      </c>
      <c r="BH766" s="220">
        <f>IF(N766="sníž. přenesená",J766,0)</f>
        <v>0</v>
      </c>
      <c r="BI766" s="220">
        <f>IF(N766="nulová",J766,0)</f>
        <v>0</v>
      </c>
      <c r="BJ766" s="20" t="s">
        <v>89</v>
      </c>
      <c r="BK766" s="220">
        <f>ROUND(I766*H766,2)</f>
        <v>0</v>
      </c>
      <c r="BL766" s="20" t="s">
        <v>311</v>
      </c>
      <c r="BM766" s="219" t="s">
        <v>677</v>
      </c>
    </row>
    <row r="767" s="2" customFormat="1">
      <c r="A767" s="42"/>
      <c r="B767" s="43"/>
      <c r="C767" s="44"/>
      <c r="D767" s="221" t="s">
        <v>133</v>
      </c>
      <c r="E767" s="44"/>
      <c r="F767" s="222" t="s">
        <v>678</v>
      </c>
      <c r="G767" s="44"/>
      <c r="H767" s="44"/>
      <c r="I767" s="223"/>
      <c r="J767" s="44"/>
      <c r="K767" s="44"/>
      <c r="L767" s="48"/>
      <c r="M767" s="224"/>
      <c r="N767" s="225"/>
      <c r="O767" s="88"/>
      <c r="P767" s="88"/>
      <c r="Q767" s="88"/>
      <c r="R767" s="88"/>
      <c r="S767" s="88"/>
      <c r="T767" s="89"/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T767" s="20" t="s">
        <v>133</v>
      </c>
      <c r="AU767" s="20" t="s">
        <v>91</v>
      </c>
    </row>
    <row r="768" s="12" customFormat="1" ht="22.8" customHeight="1">
      <c r="A768" s="12"/>
      <c r="B768" s="192"/>
      <c r="C768" s="193"/>
      <c r="D768" s="194" t="s">
        <v>80</v>
      </c>
      <c r="E768" s="206" t="s">
        <v>679</v>
      </c>
      <c r="F768" s="206" t="s">
        <v>680</v>
      </c>
      <c r="G768" s="193"/>
      <c r="H768" s="193"/>
      <c r="I768" s="196"/>
      <c r="J768" s="207">
        <f>BK768</f>
        <v>0</v>
      </c>
      <c r="K768" s="193"/>
      <c r="L768" s="198"/>
      <c r="M768" s="199"/>
      <c r="N768" s="200"/>
      <c r="O768" s="200"/>
      <c r="P768" s="201">
        <f>SUM(P769:P780)</f>
        <v>0</v>
      </c>
      <c r="Q768" s="200"/>
      <c r="R768" s="201">
        <f>SUM(R769:R780)</f>
        <v>0.029999999999999999</v>
      </c>
      <c r="S768" s="200"/>
      <c r="T768" s="202">
        <f>SUM(T769:T780)</f>
        <v>0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203" t="s">
        <v>91</v>
      </c>
      <c r="AT768" s="204" t="s">
        <v>80</v>
      </c>
      <c r="AU768" s="204" t="s">
        <v>89</v>
      </c>
      <c r="AY768" s="203" t="s">
        <v>123</v>
      </c>
      <c r="BK768" s="205">
        <f>SUM(BK769:BK780)</f>
        <v>0</v>
      </c>
    </row>
    <row r="769" s="2" customFormat="1" ht="16.5" customHeight="1">
      <c r="A769" s="42"/>
      <c r="B769" s="43"/>
      <c r="C769" s="208" t="s">
        <v>681</v>
      </c>
      <c r="D769" s="208" t="s">
        <v>126</v>
      </c>
      <c r="E769" s="209" t="s">
        <v>682</v>
      </c>
      <c r="F769" s="210" t="s">
        <v>683</v>
      </c>
      <c r="G769" s="211" t="s">
        <v>129</v>
      </c>
      <c r="H769" s="212">
        <v>1</v>
      </c>
      <c r="I769" s="213"/>
      <c r="J769" s="214">
        <f>ROUND(I769*H769,2)</f>
        <v>0</v>
      </c>
      <c r="K769" s="210" t="s">
        <v>35</v>
      </c>
      <c r="L769" s="48"/>
      <c r="M769" s="215" t="s">
        <v>35</v>
      </c>
      <c r="N769" s="216" t="s">
        <v>52</v>
      </c>
      <c r="O769" s="88"/>
      <c r="P769" s="217">
        <f>O769*H769</f>
        <v>0</v>
      </c>
      <c r="Q769" s="217">
        <v>0.029999999999999999</v>
      </c>
      <c r="R769" s="217">
        <f>Q769*H769</f>
        <v>0.029999999999999999</v>
      </c>
      <c r="S769" s="217">
        <v>0</v>
      </c>
      <c r="T769" s="218">
        <f>S769*H769</f>
        <v>0</v>
      </c>
      <c r="U769" s="42"/>
      <c r="V769" s="42"/>
      <c r="W769" s="42"/>
      <c r="X769" s="42"/>
      <c r="Y769" s="42"/>
      <c r="Z769" s="42"/>
      <c r="AA769" s="42"/>
      <c r="AB769" s="42"/>
      <c r="AC769" s="42"/>
      <c r="AD769" s="42"/>
      <c r="AE769" s="42"/>
      <c r="AR769" s="219" t="s">
        <v>311</v>
      </c>
      <c r="AT769" s="219" t="s">
        <v>126</v>
      </c>
      <c r="AU769" s="219" t="s">
        <v>91</v>
      </c>
      <c r="AY769" s="20" t="s">
        <v>123</v>
      </c>
      <c r="BE769" s="220">
        <f>IF(N769="základní",J769,0)</f>
        <v>0</v>
      </c>
      <c r="BF769" s="220">
        <f>IF(N769="snížená",J769,0)</f>
        <v>0</v>
      </c>
      <c r="BG769" s="220">
        <f>IF(N769="zákl. přenesená",J769,0)</f>
        <v>0</v>
      </c>
      <c r="BH769" s="220">
        <f>IF(N769="sníž. přenesená",J769,0)</f>
        <v>0</v>
      </c>
      <c r="BI769" s="220">
        <f>IF(N769="nulová",J769,0)</f>
        <v>0</v>
      </c>
      <c r="BJ769" s="20" t="s">
        <v>89</v>
      </c>
      <c r="BK769" s="220">
        <f>ROUND(I769*H769,2)</f>
        <v>0</v>
      </c>
      <c r="BL769" s="20" t="s">
        <v>311</v>
      </c>
      <c r="BM769" s="219" t="s">
        <v>684</v>
      </c>
    </row>
    <row r="770" s="2" customFormat="1" ht="16.5" customHeight="1">
      <c r="A770" s="42"/>
      <c r="B770" s="43"/>
      <c r="C770" s="208" t="s">
        <v>685</v>
      </c>
      <c r="D770" s="208" t="s">
        <v>126</v>
      </c>
      <c r="E770" s="209" t="s">
        <v>686</v>
      </c>
      <c r="F770" s="210" t="s">
        <v>687</v>
      </c>
      <c r="G770" s="211" t="s">
        <v>331</v>
      </c>
      <c r="H770" s="212">
        <v>133.80000000000001</v>
      </c>
      <c r="I770" s="213"/>
      <c r="J770" s="214">
        <f>ROUND(I770*H770,2)</f>
        <v>0</v>
      </c>
      <c r="K770" s="210" t="s">
        <v>130</v>
      </c>
      <c r="L770" s="48"/>
      <c r="M770" s="215" t="s">
        <v>35</v>
      </c>
      <c r="N770" s="216" t="s">
        <v>52</v>
      </c>
      <c r="O770" s="88"/>
      <c r="P770" s="217">
        <f>O770*H770</f>
        <v>0</v>
      </c>
      <c r="Q770" s="217">
        <v>0</v>
      </c>
      <c r="R770" s="217">
        <f>Q770*H770</f>
        <v>0</v>
      </c>
      <c r="S770" s="217">
        <v>0</v>
      </c>
      <c r="T770" s="218">
        <f>S770*H770</f>
        <v>0</v>
      </c>
      <c r="U770" s="42"/>
      <c r="V770" s="42"/>
      <c r="W770" s="42"/>
      <c r="X770" s="42"/>
      <c r="Y770" s="42"/>
      <c r="Z770" s="42"/>
      <c r="AA770" s="42"/>
      <c r="AB770" s="42"/>
      <c r="AC770" s="42"/>
      <c r="AD770" s="42"/>
      <c r="AE770" s="42"/>
      <c r="AR770" s="219" t="s">
        <v>311</v>
      </c>
      <c r="AT770" s="219" t="s">
        <v>126</v>
      </c>
      <c r="AU770" s="219" t="s">
        <v>91</v>
      </c>
      <c r="AY770" s="20" t="s">
        <v>123</v>
      </c>
      <c r="BE770" s="220">
        <f>IF(N770="základní",J770,0)</f>
        <v>0</v>
      </c>
      <c r="BF770" s="220">
        <f>IF(N770="snížená",J770,0)</f>
        <v>0</v>
      </c>
      <c r="BG770" s="220">
        <f>IF(N770="zákl. přenesená",J770,0)</f>
        <v>0</v>
      </c>
      <c r="BH770" s="220">
        <f>IF(N770="sníž. přenesená",J770,0)</f>
        <v>0</v>
      </c>
      <c r="BI770" s="220">
        <f>IF(N770="nulová",J770,0)</f>
        <v>0</v>
      </c>
      <c r="BJ770" s="20" t="s">
        <v>89</v>
      </c>
      <c r="BK770" s="220">
        <f>ROUND(I770*H770,2)</f>
        <v>0</v>
      </c>
      <c r="BL770" s="20" t="s">
        <v>311</v>
      </c>
      <c r="BM770" s="219" t="s">
        <v>688</v>
      </c>
    </row>
    <row r="771" s="2" customFormat="1">
      <c r="A771" s="42"/>
      <c r="B771" s="43"/>
      <c r="C771" s="44"/>
      <c r="D771" s="221" t="s">
        <v>133</v>
      </c>
      <c r="E771" s="44"/>
      <c r="F771" s="222" t="s">
        <v>689</v>
      </c>
      <c r="G771" s="44"/>
      <c r="H771" s="44"/>
      <c r="I771" s="223"/>
      <c r="J771" s="44"/>
      <c r="K771" s="44"/>
      <c r="L771" s="48"/>
      <c r="M771" s="224"/>
      <c r="N771" s="225"/>
      <c r="O771" s="88"/>
      <c r="P771" s="88"/>
      <c r="Q771" s="88"/>
      <c r="R771" s="88"/>
      <c r="S771" s="88"/>
      <c r="T771" s="89"/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T771" s="20" t="s">
        <v>133</v>
      </c>
      <c r="AU771" s="20" t="s">
        <v>91</v>
      </c>
    </row>
    <row r="772" s="13" customFormat="1">
      <c r="A772" s="13"/>
      <c r="B772" s="230"/>
      <c r="C772" s="231"/>
      <c r="D772" s="232" t="s">
        <v>193</v>
      </c>
      <c r="E772" s="233" t="s">
        <v>35</v>
      </c>
      <c r="F772" s="234" t="s">
        <v>690</v>
      </c>
      <c r="G772" s="231"/>
      <c r="H772" s="233" t="s">
        <v>35</v>
      </c>
      <c r="I772" s="235"/>
      <c r="J772" s="231"/>
      <c r="K772" s="231"/>
      <c r="L772" s="236"/>
      <c r="M772" s="237"/>
      <c r="N772" s="238"/>
      <c r="O772" s="238"/>
      <c r="P772" s="238"/>
      <c r="Q772" s="238"/>
      <c r="R772" s="238"/>
      <c r="S772" s="238"/>
      <c r="T772" s="239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0" t="s">
        <v>193</v>
      </c>
      <c r="AU772" s="240" t="s">
        <v>91</v>
      </c>
      <c r="AV772" s="13" t="s">
        <v>89</v>
      </c>
      <c r="AW772" s="13" t="s">
        <v>41</v>
      </c>
      <c r="AX772" s="13" t="s">
        <v>81</v>
      </c>
      <c r="AY772" s="240" t="s">
        <v>123</v>
      </c>
    </row>
    <row r="773" s="13" customFormat="1">
      <c r="A773" s="13"/>
      <c r="B773" s="230"/>
      <c r="C773" s="231"/>
      <c r="D773" s="232" t="s">
        <v>193</v>
      </c>
      <c r="E773" s="233" t="s">
        <v>35</v>
      </c>
      <c r="F773" s="234" t="s">
        <v>691</v>
      </c>
      <c r="G773" s="231"/>
      <c r="H773" s="233" t="s">
        <v>35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0" t="s">
        <v>193</v>
      </c>
      <c r="AU773" s="240" t="s">
        <v>91</v>
      </c>
      <c r="AV773" s="13" t="s">
        <v>89</v>
      </c>
      <c r="AW773" s="13" t="s">
        <v>41</v>
      </c>
      <c r="AX773" s="13" t="s">
        <v>81</v>
      </c>
      <c r="AY773" s="240" t="s">
        <v>123</v>
      </c>
    </row>
    <row r="774" s="14" customFormat="1">
      <c r="A774" s="14"/>
      <c r="B774" s="241"/>
      <c r="C774" s="242"/>
      <c r="D774" s="232" t="s">
        <v>193</v>
      </c>
      <c r="E774" s="243" t="s">
        <v>35</v>
      </c>
      <c r="F774" s="244" t="s">
        <v>692</v>
      </c>
      <c r="G774" s="242"/>
      <c r="H774" s="245">
        <v>33.600000000000001</v>
      </c>
      <c r="I774" s="246"/>
      <c r="J774" s="242"/>
      <c r="K774" s="242"/>
      <c r="L774" s="247"/>
      <c r="M774" s="248"/>
      <c r="N774" s="249"/>
      <c r="O774" s="249"/>
      <c r="P774" s="249"/>
      <c r="Q774" s="249"/>
      <c r="R774" s="249"/>
      <c r="S774" s="249"/>
      <c r="T774" s="25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1" t="s">
        <v>193</v>
      </c>
      <c r="AU774" s="251" t="s">
        <v>91</v>
      </c>
      <c r="AV774" s="14" t="s">
        <v>91</v>
      </c>
      <c r="AW774" s="14" t="s">
        <v>41</v>
      </c>
      <c r="AX774" s="14" t="s">
        <v>81</v>
      </c>
      <c r="AY774" s="251" t="s">
        <v>123</v>
      </c>
    </row>
    <row r="775" s="14" customFormat="1">
      <c r="A775" s="14"/>
      <c r="B775" s="241"/>
      <c r="C775" s="242"/>
      <c r="D775" s="232" t="s">
        <v>193</v>
      </c>
      <c r="E775" s="243" t="s">
        <v>35</v>
      </c>
      <c r="F775" s="244" t="s">
        <v>693</v>
      </c>
      <c r="G775" s="242"/>
      <c r="H775" s="245">
        <v>100.2</v>
      </c>
      <c r="I775" s="246"/>
      <c r="J775" s="242"/>
      <c r="K775" s="242"/>
      <c r="L775" s="247"/>
      <c r="M775" s="248"/>
      <c r="N775" s="249"/>
      <c r="O775" s="249"/>
      <c r="P775" s="249"/>
      <c r="Q775" s="249"/>
      <c r="R775" s="249"/>
      <c r="S775" s="249"/>
      <c r="T775" s="25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1" t="s">
        <v>193</v>
      </c>
      <c r="AU775" s="251" t="s">
        <v>91</v>
      </c>
      <c r="AV775" s="14" t="s">
        <v>91</v>
      </c>
      <c r="AW775" s="14" t="s">
        <v>41</v>
      </c>
      <c r="AX775" s="14" t="s">
        <v>81</v>
      </c>
      <c r="AY775" s="251" t="s">
        <v>123</v>
      </c>
    </row>
    <row r="776" s="15" customFormat="1">
      <c r="A776" s="15"/>
      <c r="B776" s="252"/>
      <c r="C776" s="253"/>
      <c r="D776" s="232" t="s">
        <v>193</v>
      </c>
      <c r="E776" s="254" t="s">
        <v>35</v>
      </c>
      <c r="F776" s="255" t="s">
        <v>202</v>
      </c>
      <c r="G776" s="253"/>
      <c r="H776" s="256">
        <v>133.80000000000001</v>
      </c>
      <c r="I776" s="257"/>
      <c r="J776" s="253"/>
      <c r="K776" s="253"/>
      <c r="L776" s="258"/>
      <c r="M776" s="259"/>
      <c r="N776" s="260"/>
      <c r="O776" s="260"/>
      <c r="P776" s="260"/>
      <c r="Q776" s="260"/>
      <c r="R776" s="260"/>
      <c r="S776" s="260"/>
      <c r="T776" s="261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2" t="s">
        <v>193</v>
      </c>
      <c r="AU776" s="262" t="s">
        <v>91</v>
      </c>
      <c r="AV776" s="15" t="s">
        <v>147</v>
      </c>
      <c r="AW776" s="15" t="s">
        <v>41</v>
      </c>
      <c r="AX776" s="15" t="s">
        <v>89</v>
      </c>
      <c r="AY776" s="262" t="s">
        <v>123</v>
      </c>
    </row>
    <row r="777" s="2" customFormat="1" ht="16.5" customHeight="1">
      <c r="A777" s="42"/>
      <c r="B777" s="43"/>
      <c r="C777" s="208" t="s">
        <v>694</v>
      </c>
      <c r="D777" s="208" t="s">
        <v>126</v>
      </c>
      <c r="E777" s="209" t="s">
        <v>695</v>
      </c>
      <c r="F777" s="210" t="s">
        <v>696</v>
      </c>
      <c r="G777" s="211" t="s">
        <v>262</v>
      </c>
      <c r="H777" s="212">
        <v>1</v>
      </c>
      <c r="I777" s="213"/>
      <c r="J777" s="214">
        <f>ROUND(I777*H777,2)</f>
        <v>0</v>
      </c>
      <c r="K777" s="210" t="s">
        <v>130</v>
      </c>
      <c r="L777" s="48"/>
      <c r="M777" s="215" t="s">
        <v>35</v>
      </c>
      <c r="N777" s="216" t="s">
        <v>52</v>
      </c>
      <c r="O777" s="88"/>
      <c r="P777" s="217">
        <f>O777*H777</f>
        <v>0</v>
      </c>
      <c r="Q777" s="217">
        <v>0</v>
      </c>
      <c r="R777" s="217">
        <f>Q777*H777</f>
        <v>0</v>
      </c>
      <c r="S777" s="217">
        <v>0</v>
      </c>
      <c r="T777" s="218">
        <f>S777*H777</f>
        <v>0</v>
      </c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R777" s="219" t="s">
        <v>311</v>
      </c>
      <c r="AT777" s="219" t="s">
        <v>126</v>
      </c>
      <c r="AU777" s="219" t="s">
        <v>91</v>
      </c>
      <c r="AY777" s="20" t="s">
        <v>123</v>
      </c>
      <c r="BE777" s="220">
        <f>IF(N777="základní",J777,0)</f>
        <v>0</v>
      </c>
      <c r="BF777" s="220">
        <f>IF(N777="snížená",J777,0)</f>
        <v>0</v>
      </c>
      <c r="BG777" s="220">
        <f>IF(N777="zákl. přenesená",J777,0)</f>
        <v>0</v>
      </c>
      <c r="BH777" s="220">
        <f>IF(N777="sníž. přenesená",J777,0)</f>
        <v>0</v>
      </c>
      <c r="BI777" s="220">
        <f>IF(N777="nulová",J777,0)</f>
        <v>0</v>
      </c>
      <c r="BJ777" s="20" t="s">
        <v>89</v>
      </c>
      <c r="BK777" s="220">
        <f>ROUND(I777*H777,2)</f>
        <v>0</v>
      </c>
      <c r="BL777" s="20" t="s">
        <v>311</v>
      </c>
      <c r="BM777" s="219" t="s">
        <v>697</v>
      </c>
    </row>
    <row r="778" s="2" customFormat="1">
      <c r="A778" s="42"/>
      <c r="B778" s="43"/>
      <c r="C778" s="44"/>
      <c r="D778" s="221" t="s">
        <v>133</v>
      </c>
      <c r="E778" s="44"/>
      <c r="F778" s="222" t="s">
        <v>698</v>
      </c>
      <c r="G778" s="44"/>
      <c r="H778" s="44"/>
      <c r="I778" s="223"/>
      <c r="J778" s="44"/>
      <c r="K778" s="44"/>
      <c r="L778" s="48"/>
      <c r="M778" s="224"/>
      <c r="N778" s="225"/>
      <c r="O778" s="88"/>
      <c r="P778" s="88"/>
      <c r="Q778" s="88"/>
      <c r="R778" s="88"/>
      <c r="S778" s="88"/>
      <c r="T778" s="89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T778" s="20" t="s">
        <v>133</v>
      </c>
      <c r="AU778" s="20" t="s">
        <v>91</v>
      </c>
    </row>
    <row r="779" s="2" customFormat="1" ht="24.15" customHeight="1">
      <c r="A779" s="42"/>
      <c r="B779" s="43"/>
      <c r="C779" s="208" t="s">
        <v>699</v>
      </c>
      <c r="D779" s="208" t="s">
        <v>126</v>
      </c>
      <c r="E779" s="209" t="s">
        <v>700</v>
      </c>
      <c r="F779" s="210" t="s">
        <v>701</v>
      </c>
      <c r="G779" s="211" t="s">
        <v>363</v>
      </c>
      <c r="H779" s="212">
        <v>0.029999999999999999</v>
      </c>
      <c r="I779" s="213"/>
      <c r="J779" s="214">
        <f>ROUND(I779*H779,2)</f>
        <v>0</v>
      </c>
      <c r="K779" s="210" t="s">
        <v>130</v>
      </c>
      <c r="L779" s="48"/>
      <c r="M779" s="215" t="s">
        <v>35</v>
      </c>
      <c r="N779" s="216" t="s">
        <v>52</v>
      </c>
      <c r="O779" s="88"/>
      <c r="P779" s="217">
        <f>O779*H779</f>
        <v>0</v>
      </c>
      <c r="Q779" s="217">
        <v>0</v>
      </c>
      <c r="R779" s="217">
        <f>Q779*H779</f>
        <v>0</v>
      </c>
      <c r="S779" s="217">
        <v>0</v>
      </c>
      <c r="T779" s="218">
        <f>S779*H779</f>
        <v>0</v>
      </c>
      <c r="U779" s="42"/>
      <c r="V779" s="42"/>
      <c r="W779" s="42"/>
      <c r="X779" s="42"/>
      <c r="Y779" s="42"/>
      <c r="Z779" s="42"/>
      <c r="AA779" s="42"/>
      <c r="AB779" s="42"/>
      <c r="AC779" s="42"/>
      <c r="AD779" s="42"/>
      <c r="AE779" s="42"/>
      <c r="AR779" s="219" t="s">
        <v>311</v>
      </c>
      <c r="AT779" s="219" t="s">
        <v>126</v>
      </c>
      <c r="AU779" s="219" t="s">
        <v>91</v>
      </c>
      <c r="AY779" s="20" t="s">
        <v>123</v>
      </c>
      <c r="BE779" s="220">
        <f>IF(N779="základní",J779,0)</f>
        <v>0</v>
      </c>
      <c r="BF779" s="220">
        <f>IF(N779="snížená",J779,0)</f>
        <v>0</v>
      </c>
      <c r="BG779" s="220">
        <f>IF(N779="zákl. přenesená",J779,0)</f>
        <v>0</v>
      </c>
      <c r="BH779" s="220">
        <f>IF(N779="sníž. přenesená",J779,0)</f>
        <v>0</v>
      </c>
      <c r="BI779" s="220">
        <f>IF(N779="nulová",J779,0)</f>
        <v>0</v>
      </c>
      <c r="BJ779" s="20" t="s">
        <v>89</v>
      </c>
      <c r="BK779" s="220">
        <f>ROUND(I779*H779,2)</f>
        <v>0</v>
      </c>
      <c r="BL779" s="20" t="s">
        <v>311</v>
      </c>
      <c r="BM779" s="219" t="s">
        <v>702</v>
      </c>
    </row>
    <row r="780" s="2" customFormat="1">
      <c r="A780" s="42"/>
      <c r="B780" s="43"/>
      <c r="C780" s="44"/>
      <c r="D780" s="221" t="s">
        <v>133</v>
      </c>
      <c r="E780" s="44"/>
      <c r="F780" s="222" t="s">
        <v>703</v>
      </c>
      <c r="G780" s="44"/>
      <c r="H780" s="44"/>
      <c r="I780" s="223"/>
      <c r="J780" s="44"/>
      <c r="K780" s="44"/>
      <c r="L780" s="48"/>
      <c r="M780" s="224"/>
      <c r="N780" s="225"/>
      <c r="O780" s="88"/>
      <c r="P780" s="88"/>
      <c r="Q780" s="88"/>
      <c r="R780" s="88"/>
      <c r="S780" s="88"/>
      <c r="T780" s="89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T780" s="20" t="s">
        <v>133</v>
      </c>
      <c r="AU780" s="20" t="s">
        <v>91</v>
      </c>
    </row>
    <row r="781" s="12" customFormat="1" ht="22.8" customHeight="1">
      <c r="A781" s="12"/>
      <c r="B781" s="192"/>
      <c r="C781" s="193"/>
      <c r="D781" s="194" t="s">
        <v>80</v>
      </c>
      <c r="E781" s="206" t="s">
        <v>704</v>
      </c>
      <c r="F781" s="206" t="s">
        <v>705</v>
      </c>
      <c r="G781" s="193"/>
      <c r="H781" s="193"/>
      <c r="I781" s="196"/>
      <c r="J781" s="207">
        <f>BK781</f>
        <v>0</v>
      </c>
      <c r="K781" s="193"/>
      <c r="L781" s="198"/>
      <c r="M781" s="199"/>
      <c r="N781" s="200"/>
      <c r="O781" s="200"/>
      <c r="P781" s="201">
        <f>SUM(P782:P827)</f>
        <v>0</v>
      </c>
      <c r="Q781" s="200"/>
      <c r="R781" s="201">
        <f>SUM(R782:R827)</f>
        <v>4.1085599999999998</v>
      </c>
      <c r="S781" s="200"/>
      <c r="T781" s="202">
        <f>SUM(T782:T827)</f>
        <v>3.4435600000000002</v>
      </c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R781" s="203" t="s">
        <v>91</v>
      </c>
      <c r="AT781" s="204" t="s">
        <v>80</v>
      </c>
      <c r="AU781" s="204" t="s">
        <v>89</v>
      </c>
      <c r="AY781" s="203" t="s">
        <v>123</v>
      </c>
      <c r="BK781" s="205">
        <f>SUM(BK782:BK827)</f>
        <v>0</v>
      </c>
    </row>
    <row r="782" s="2" customFormat="1" ht="24.15" customHeight="1">
      <c r="A782" s="42"/>
      <c r="B782" s="43"/>
      <c r="C782" s="208" t="s">
        <v>706</v>
      </c>
      <c r="D782" s="208" t="s">
        <v>126</v>
      </c>
      <c r="E782" s="209" t="s">
        <v>707</v>
      </c>
      <c r="F782" s="210" t="s">
        <v>708</v>
      </c>
      <c r="G782" s="211" t="s">
        <v>190</v>
      </c>
      <c r="H782" s="212">
        <v>124.8</v>
      </c>
      <c r="I782" s="213"/>
      <c r="J782" s="214">
        <f>ROUND(I782*H782,2)</f>
        <v>0</v>
      </c>
      <c r="K782" s="210" t="s">
        <v>130</v>
      </c>
      <c r="L782" s="48"/>
      <c r="M782" s="215" t="s">
        <v>35</v>
      </c>
      <c r="N782" s="216" t="s">
        <v>52</v>
      </c>
      <c r="O782" s="88"/>
      <c r="P782" s="217">
        <f>O782*H782</f>
        <v>0</v>
      </c>
      <c r="Q782" s="217">
        <v>0</v>
      </c>
      <c r="R782" s="217">
        <f>Q782*H782</f>
        <v>0</v>
      </c>
      <c r="S782" s="217">
        <v>0.017250000000000001</v>
      </c>
      <c r="T782" s="218">
        <f>S782*H782</f>
        <v>2.1528</v>
      </c>
      <c r="U782" s="42"/>
      <c r="V782" s="42"/>
      <c r="W782" s="42"/>
      <c r="X782" s="42"/>
      <c r="Y782" s="42"/>
      <c r="Z782" s="42"/>
      <c r="AA782" s="42"/>
      <c r="AB782" s="42"/>
      <c r="AC782" s="42"/>
      <c r="AD782" s="42"/>
      <c r="AE782" s="42"/>
      <c r="AR782" s="219" t="s">
        <v>311</v>
      </c>
      <c r="AT782" s="219" t="s">
        <v>126</v>
      </c>
      <c r="AU782" s="219" t="s">
        <v>91</v>
      </c>
      <c r="AY782" s="20" t="s">
        <v>123</v>
      </c>
      <c r="BE782" s="220">
        <f>IF(N782="základní",J782,0)</f>
        <v>0</v>
      </c>
      <c r="BF782" s="220">
        <f>IF(N782="snížená",J782,0)</f>
        <v>0</v>
      </c>
      <c r="BG782" s="220">
        <f>IF(N782="zákl. přenesená",J782,0)</f>
        <v>0</v>
      </c>
      <c r="BH782" s="220">
        <f>IF(N782="sníž. přenesená",J782,0)</f>
        <v>0</v>
      </c>
      <c r="BI782" s="220">
        <f>IF(N782="nulová",J782,0)</f>
        <v>0</v>
      </c>
      <c r="BJ782" s="20" t="s">
        <v>89</v>
      </c>
      <c r="BK782" s="220">
        <f>ROUND(I782*H782,2)</f>
        <v>0</v>
      </c>
      <c r="BL782" s="20" t="s">
        <v>311</v>
      </c>
      <c r="BM782" s="219" t="s">
        <v>709</v>
      </c>
    </row>
    <row r="783" s="2" customFormat="1">
      <c r="A783" s="42"/>
      <c r="B783" s="43"/>
      <c r="C783" s="44"/>
      <c r="D783" s="221" t="s">
        <v>133</v>
      </c>
      <c r="E783" s="44"/>
      <c r="F783" s="222" t="s">
        <v>710</v>
      </c>
      <c r="G783" s="44"/>
      <c r="H783" s="44"/>
      <c r="I783" s="223"/>
      <c r="J783" s="44"/>
      <c r="K783" s="44"/>
      <c r="L783" s="48"/>
      <c r="M783" s="224"/>
      <c r="N783" s="225"/>
      <c r="O783" s="88"/>
      <c r="P783" s="88"/>
      <c r="Q783" s="88"/>
      <c r="R783" s="88"/>
      <c r="S783" s="88"/>
      <c r="T783" s="89"/>
      <c r="U783" s="42"/>
      <c r="V783" s="42"/>
      <c r="W783" s="42"/>
      <c r="X783" s="42"/>
      <c r="Y783" s="42"/>
      <c r="Z783" s="42"/>
      <c r="AA783" s="42"/>
      <c r="AB783" s="42"/>
      <c r="AC783" s="42"/>
      <c r="AD783" s="42"/>
      <c r="AE783" s="42"/>
      <c r="AT783" s="20" t="s">
        <v>133</v>
      </c>
      <c r="AU783" s="20" t="s">
        <v>91</v>
      </c>
    </row>
    <row r="784" s="13" customFormat="1">
      <c r="A784" s="13"/>
      <c r="B784" s="230"/>
      <c r="C784" s="231"/>
      <c r="D784" s="232" t="s">
        <v>193</v>
      </c>
      <c r="E784" s="233" t="s">
        <v>35</v>
      </c>
      <c r="F784" s="234" t="s">
        <v>316</v>
      </c>
      <c r="G784" s="231"/>
      <c r="H784" s="233" t="s">
        <v>35</v>
      </c>
      <c r="I784" s="235"/>
      <c r="J784" s="231"/>
      <c r="K784" s="231"/>
      <c r="L784" s="236"/>
      <c r="M784" s="237"/>
      <c r="N784" s="238"/>
      <c r="O784" s="238"/>
      <c r="P784" s="238"/>
      <c r="Q784" s="238"/>
      <c r="R784" s="238"/>
      <c r="S784" s="238"/>
      <c r="T784" s="239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0" t="s">
        <v>193</v>
      </c>
      <c r="AU784" s="240" t="s">
        <v>91</v>
      </c>
      <c r="AV784" s="13" t="s">
        <v>89</v>
      </c>
      <c r="AW784" s="13" t="s">
        <v>41</v>
      </c>
      <c r="AX784" s="13" t="s">
        <v>81</v>
      </c>
      <c r="AY784" s="240" t="s">
        <v>123</v>
      </c>
    </row>
    <row r="785" s="13" customFormat="1">
      <c r="A785" s="13"/>
      <c r="B785" s="230"/>
      <c r="C785" s="231"/>
      <c r="D785" s="232" t="s">
        <v>193</v>
      </c>
      <c r="E785" s="233" t="s">
        <v>35</v>
      </c>
      <c r="F785" s="234" t="s">
        <v>198</v>
      </c>
      <c r="G785" s="231"/>
      <c r="H785" s="233" t="s">
        <v>35</v>
      </c>
      <c r="I785" s="235"/>
      <c r="J785" s="231"/>
      <c r="K785" s="231"/>
      <c r="L785" s="236"/>
      <c r="M785" s="237"/>
      <c r="N785" s="238"/>
      <c r="O785" s="238"/>
      <c r="P785" s="238"/>
      <c r="Q785" s="238"/>
      <c r="R785" s="238"/>
      <c r="S785" s="238"/>
      <c r="T785" s="239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0" t="s">
        <v>193</v>
      </c>
      <c r="AU785" s="240" t="s">
        <v>91</v>
      </c>
      <c r="AV785" s="13" t="s">
        <v>89</v>
      </c>
      <c r="AW785" s="13" t="s">
        <v>41</v>
      </c>
      <c r="AX785" s="13" t="s">
        <v>81</v>
      </c>
      <c r="AY785" s="240" t="s">
        <v>123</v>
      </c>
    </row>
    <row r="786" s="13" customFormat="1">
      <c r="A786" s="13"/>
      <c r="B786" s="230"/>
      <c r="C786" s="231"/>
      <c r="D786" s="232" t="s">
        <v>193</v>
      </c>
      <c r="E786" s="233" t="s">
        <v>35</v>
      </c>
      <c r="F786" s="234" t="s">
        <v>317</v>
      </c>
      <c r="G786" s="231"/>
      <c r="H786" s="233" t="s">
        <v>35</v>
      </c>
      <c r="I786" s="235"/>
      <c r="J786" s="231"/>
      <c r="K786" s="231"/>
      <c r="L786" s="236"/>
      <c r="M786" s="237"/>
      <c r="N786" s="238"/>
      <c r="O786" s="238"/>
      <c r="P786" s="238"/>
      <c r="Q786" s="238"/>
      <c r="R786" s="238"/>
      <c r="S786" s="238"/>
      <c r="T786" s="239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0" t="s">
        <v>193</v>
      </c>
      <c r="AU786" s="240" t="s">
        <v>91</v>
      </c>
      <c r="AV786" s="13" t="s">
        <v>89</v>
      </c>
      <c r="AW786" s="13" t="s">
        <v>41</v>
      </c>
      <c r="AX786" s="13" t="s">
        <v>81</v>
      </c>
      <c r="AY786" s="240" t="s">
        <v>123</v>
      </c>
    </row>
    <row r="787" s="13" customFormat="1">
      <c r="A787" s="13"/>
      <c r="B787" s="230"/>
      <c r="C787" s="231"/>
      <c r="D787" s="232" t="s">
        <v>193</v>
      </c>
      <c r="E787" s="233" t="s">
        <v>35</v>
      </c>
      <c r="F787" s="234" t="s">
        <v>198</v>
      </c>
      <c r="G787" s="231"/>
      <c r="H787" s="233" t="s">
        <v>35</v>
      </c>
      <c r="I787" s="235"/>
      <c r="J787" s="231"/>
      <c r="K787" s="231"/>
      <c r="L787" s="236"/>
      <c r="M787" s="237"/>
      <c r="N787" s="238"/>
      <c r="O787" s="238"/>
      <c r="P787" s="238"/>
      <c r="Q787" s="238"/>
      <c r="R787" s="238"/>
      <c r="S787" s="238"/>
      <c r="T787" s="23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0" t="s">
        <v>193</v>
      </c>
      <c r="AU787" s="240" t="s">
        <v>91</v>
      </c>
      <c r="AV787" s="13" t="s">
        <v>89</v>
      </c>
      <c r="AW787" s="13" t="s">
        <v>41</v>
      </c>
      <c r="AX787" s="13" t="s">
        <v>81</v>
      </c>
      <c r="AY787" s="240" t="s">
        <v>123</v>
      </c>
    </row>
    <row r="788" s="13" customFormat="1">
      <c r="A788" s="13"/>
      <c r="B788" s="230"/>
      <c r="C788" s="231"/>
      <c r="D788" s="232" t="s">
        <v>193</v>
      </c>
      <c r="E788" s="233" t="s">
        <v>35</v>
      </c>
      <c r="F788" s="234" t="s">
        <v>318</v>
      </c>
      <c r="G788" s="231"/>
      <c r="H788" s="233" t="s">
        <v>35</v>
      </c>
      <c r="I788" s="235"/>
      <c r="J788" s="231"/>
      <c r="K788" s="231"/>
      <c r="L788" s="236"/>
      <c r="M788" s="237"/>
      <c r="N788" s="238"/>
      <c r="O788" s="238"/>
      <c r="P788" s="238"/>
      <c r="Q788" s="238"/>
      <c r="R788" s="238"/>
      <c r="S788" s="238"/>
      <c r="T788" s="239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0" t="s">
        <v>193</v>
      </c>
      <c r="AU788" s="240" t="s">
        <v>91</v>
      </c>
      <c r="AV788" s="13" t="s">
        <v>89</v>
      </c>
      <c r="AW788" s="13" t="s">
        <v>41</v>
      </c>
      <c r="AX788" s="13" t="s">
        <v>81</v>
      </c>
      <c r="AY788" s="240" t="s">
        <v>123</v>
      </c>
    </row>
    <row r="789" s="13" customFormat="1">
      <c r="A789" s="13"/>
      <c r="B789" s="230"/>
      <c r="C789" s="231"/>
      <c r="D789" s="232" t="s">
        <v>193</v>
      </c>
      <c r="E789" s="233" t="s">
        <v>35</v>
      </c>
      <c r="F789" s="234" t="s">
        <v>319</v>
      </c>
      <c r="G789" s="231"/>
      <c r="H789" s="233" t="s">
        <v>35</v>
      </c>
      <c r="I789" s="235"/>
      <c r="J789" s="231"/>
      <c r="K789" s="231"/>
      <c r="L789" s="236"/>
      <c r="M789" s="237"/>
      <c r="N789" s="238"/>
      <c r="O789" s="238"/>
      <c r="P789" s="238"/>
      <c r="Q789" s="238"/>
      <c r="R789" s="238"/>
      <c r="S789" s="238"/>
      <c r="T789" s="239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0" t="s">
        <v>193</v>
      </c>
      <c r="AU789" s="240" t="s">
        <v>91</v>
      </c>
      <c r="AV789" s="13" t="s">
        <v>89</v>
      </c>
      <c r="AW789" s="13" t="s">
        <v>41</v>
      </c>
      <c r="AX789" s="13" t="s">
        <v>81</v>
      </c>
      <c r="AY789" s="240" t="s">
        <v>123</v>
      </c>
    </row>
    <row r="790" s="13" customFormat="1">
      <c r="A790" s="13"/>
      <c r="B790" s="230"/>
      <c r="C790" s="231"/>
      <c r="D790" s="232" t="s">
        <v>193</v>
      </c>
      <c r="E790" s="233" t="s">
        <v>35</v>
      </c>
      <c r="F790" s="234" t="s">
        <v>198</v>
      </c>
      <c r="G790" s="231"/>
      <c r="H790" s="233" t="s">
        <v>35</v>
      </c>
      <c r="I790" s="235"/>
      <c r="J790" s="231"/>
      <c r="K790" s="231"/>
      <c r="L790" s="236"/>
      <c r="M790" s="237"/>
      <c r="N790" s="238"/>
      <c r="O790" s="238"/>
      <c r="P790" s="238"/>
      <c r="Q790" s="238"/>
      <c r="R790" s="238"/>
      <c r="S790" s="238"/>
      <c r="T790" s="239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0" t="s">
        <v>193</v>
      </c>
      <c r="AU790" s="240" t="s">
        <v>91</v>
      </c>
      <c r="AV790" s="13" t="s">
        <v>89</v>
      </c>
      <c r="AW790" s="13" t="s">
        <v>41</v>
      </c>
      <c r="AX790" s="13" t="s">
        <v>81</v>
      </c>
      <c r="AY790" s="240" t="s">
        <v>123</v>
      </c>
    </row>
    <row r="791" s="13" customFormat="1">
      <c r="A791" s="13"/>
      <c r="B791" s="230"/>
      <c r="C791" s="231"/>
      <c r="D791" s="232" t="s">
        <v>193</v>
      </c>
      <c r="E791" s="233" t="s">
        <v>35</v>
      </c>
      <c r="F791" s="234" t="s">
        <v>320</v>
      </c>
      <c r="G791" s="231"/>
      <c r="H791" s="233" t="s">
        <v>35</v>
      </c>
      <c r="I791" s="235"/>
      <c r="J791" s="231"/>
      <c r="K791" s="231"/>
      <c r="L791" s="236"/>
      <c r="M791" s="237"/>
      <c r="N791" s="238"/>
      <c r="O791" s="238"/>
      <c r="P791" s="238"/>
      <c r="Q791" s="238"/>
      <c r="R791" s="238"/>
      <c r="S791" s="238"/>
      <c r="T791" s="239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0" t="s">
        <v>193</v>
      </c>
      <c r="AU791" s="240" t="s">
        <v>91</v>
      </c>
      <c r="AV791" s="13" t="s">
        <v>89</v>
      </c>
      <c r="AW791" s="13" t="s">
        <v>41</v>
      </c>
      <c r="AX791" s="13" t="s">
        <v>81</v>
      </c>
      <c r="AY791" s="240" t="s">
        <v>123</v>
      </c>
    </row>
    <row r="792" s="13" customFormat="1">
      <c r="A792" s="13"/>
      <c r="B792" s="230"/>
      <c r="C792" s="231"/>
      <c r="D792" s="232" t="s">
        <v>193</v>
      </c>
      <c r="E792" s="233" t="s">
        <v>35</v>
      </c>
      <c r="F792" s="234" t="s">
        <v>321</v>
      </c>
      <c r="G792" s="231"/>
      <c r="H792" s="233" t="s">
        <v>35</v>
      </c>
      <c r="I792" s="235"/>
      <c r="J792" s="231"/>
      <c r="K792" s="231"/>
      <c r="L792" s="236"/>
      <c r="M792" s="237"/>
      <c r="N792" s="238"/>
      <c r="O792" s="238"/>
      <c r="P792" s="238"/>
      <c r="Q792" s="238"/>
      <c r="R792" s="238"/>
      <c r="S792" s="238"/>
      <c r="T792" s="239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0" t="s">
        <v>193</v>
      </c>
      <c r="AU792" s="240" t="s">
        <v>91</v>
      </c>
      <c r="AV792" s="13" t="s">
        <v>89</v>
      </c>
      <c r="AW792" s="13" t="s">
        <v>41</v>
      </c>
      <c r="AX792" s="13" t="s">
        <v>81</v>
      </c>
      <c r="AY792" s="240" t="s">
        <v>123</v>
      </c>
    </row>
    <row r="793" s="13" customFormat="1">
      <c r="A793" s="13"/>
      <c r="B793" s="230"/>
      <c r="C793" s="231"/>
      <c r="D793" s="232" t="s">
        <v>193</v>
      </c>
      <c r="E793" s="233" t="s">
        <v>35</v>
      </c>
      <c r="F793" s="234" t="s">
        <v>322</v>
      </c>
      <c r="G793" s="231"/>
      <c r="H793" s="233" t="s">
        <v>35</v>
      </c>
      <c r="I793" s="235"/>
      <c r="J793" s="231"/>
      <c r="K793" s="231"/>
      <c r="L793" s="236"/>
      <c r="M793" s="237"/>
      <c r="N793" s="238"/>
      <c r="O793" s="238"/>
      <c r="P793" s="238"/>
      <c r="Q793" s="238"/>
      <c r="R793" s="238"/>
      <c r="S793" s="238"/>
      <c r="T793" s="23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0" t="s">
        <v>193</v>
      </c>
      <c r="AU793" s="240" t="s">
        <v>91</v>
      </c>
      <c r="AV793" s="13" t="s">
        <v>89</v>
      </c>
      <c r="AW793" s="13" t="s">
        <v>41</v>
      </c>
      <c r="AX793" s="13" t="s">
        <v>81</v>
      </c>
      <c r="AY793" s="240" t="s">
        <v>123</v>
      </c>
    </row>
    <row r="794" s="13" customFormat="1">
      <c r="A794" s="13"/>
      <c r="B794" s="230"/>
      <c r="C794" s="231"/>
      <c r="D794" s="232" t="s">
        <v>193</v>
      </c>
      <c r="E794" s="233" t="s">
        <v>35</v>
      </c>
      <c r="F794" s="234" t="s">
        <v>323</v>
      </c>
      <c r="G794" s="231"/>
      <c r="H794" s="233" t="s">
        <v>35</v>
      </c>
      <c r="I794" s="235"/>
      <c r="J794" s="231"/>
      <c r="K794" s="231"/>
      <c r="L794" s="236"/>
      <c r="M794" s="237"/>
      <c r="N794" s="238"/>
      <c r="O794" s="238"/>
      <c r="P794" s="238"/>
      <c r="Q794" s="238"/>
      <c r="R794" s="238"/>
      <c r="S794" s="238"/>
      <c r="T794" s="239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0" t="s">
        <v>193</v>
      </c>
      <c r="AU794" s="240" t="s">
        <v>91</v>
      </c>
      <c r="AV794" s="13" t="s">
        <v>89</v>
      </c>
      <c r="AW794" s="13" t="s">
        <v>41</v>
      </c>
      <c r="AX794" s="13" t="s">
        <v>81</v>
      </c>
      <c r="AY794" s="240" t="s">
        <v>123</v>
      </c>
    </row>
    <row r="795" s="13" customFormat="1">
      <c r="A795" s="13"/>
      <c r="B795" s="230"/>
      <c r="C795" s="231"/>
      <c r="D795" s="232" t="s">
        <v>193</v>
      </c>
      <c r="E795" s="233" t="s">
        <v>35</v>
      </c>
      <c r="F795" s="234" t="s">
        <v>324</v>
      </c>
      <c r="G795" s="231"/>
      <c r="H795" s="233" t="s">
        <v>35</v>
      </c>
      <c r="I795" s="235"/>
      <c r="J795" s="231"/>
      <c r="K795" s="231"/>
      <c r="L795" s="236"/>
      <c r="M795" s="237"/>
      <c r="N795" s="238"/>
      <c r="O795" s="238"/>
      <c r="P795" s="238"/>
      <c r="Q795" s="238"/>
      <c r="R795" s="238"/>
      <c r="S795" s="238"/>
      <c r="T795" s="23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0" t="s">
        <v>193</v>
      </c>
      <c r="AU795" s="240" t="s">
        <v>91</v>
      </c>
      <c r="AV795" s="13" t="s">
        <v>89</v>
      </c>
      <c r="AW795" s="13" t="s">
        <v>41</v>
      </c>
      <c r="AX795" s="13" t="s">
        <v>81</v>
      </c>
      <c r="AY795" s="240" t="s">
        <v>123</v>
      </c>
    </row>
    <row r="796" s="13" customFormat="1">
      <c r="A796" s="13"/>
      <c r="B796" s="230"/>
      <c r="C796" s="231"/>
      <c r="D796" s="232" t="s">
        <v>193</v>
      </c>
      <c r="E796" s="233" t="s">
        <v>35</v>
      </c>
      <c r="F796" s="234" t="s">
        <v>325</v>
      </c>
      <c r="G796" s="231"/>
      <c r="H796" s="233" t="s">
        <v>35</v>
      </c>
      <c r="I796" s="235"/>
      <c r="J796" s="231"/>
      <c r="K796" s="231"/>
      <c r="L796" s="236"/>
      <c r="M796" s="237"/>
      <c r="N796" s="238"/>
      <c r="O796" s="238"/>
      <c r="P796" s="238"/>
      <c r="Q796" s="238"/>
      <c r="R796" s="238"/>
      <c r="S796" s="238"/>
      <c r="T796" s="239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0" t="s">
        <v>193</v>
      </c>
      <c r="AU796" s="240" t="s">
        <v>91</v>
      </c>
      <c r="AV796" s="13" t="s">
        <v>89</v>
      </c>
      <c r="AW796" s="13" t="s">
        <v>41</v>
      </c>
      <c r="AX796" s="13" t="s">
        <v>81</v>
      </c>
      <c r="AY796" s="240" t="s">
        <v>123</v>
      </c>
    </row>
    <row r="797" s="13" customFormat="1">
      <c r="A797" s="13"/>
      <c r="B797" s="230"/>
      <c r="C797" s="231"/>
      <c r="D797" s="232" t="s">
        <v>193</v>
      </c>
      <c r="E797" s="233" t="s">
        <v>35</v>
      </c>
      <c r="F797" s="234" t="s">
        <v>326</v>
      </c>
      <c r="G797" s="231"/>
      <c r="H797" s="233" t="s">
        <v>35</v>
      </c>
      <c r="I797" s="235"/>
      <c r="J797" s="231"/>
      <c r="K797" s="231"/>
      <c r="L797" s="236"/>
      <c r="M797" s="237"/>
      <c r="N797" s="238"/>
      <c r="O797" s="238"/>
      <c r="P797" s="238"/>
      <c r="Q797" s="238"/>
      <c r="R797" s="238"/>
      <c r="S797" s="238"/>
      <c r="T797" s="239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0" t="s">
        <v>193</v>
      </c>
      <c r="AU797" s="240" t="s">
        <v>91</v>
      </c>
      <c r="AV797" s="13" t="s">
        <v>89</v>
      </c>
      <c r="AW797" s="13" t="s">
        <v>41</v>
      </c>
      <c r="AX797" s="13" t="s">
        <v>81</v>
      </c>
      <c r="AY797" s="240" t="s">
        <v>123</v>
      </c>
    </row>
    <row r="798" s="14" customFormat="1">
      <c r="A798" s="14"/>
      <c r="B798" s="241"/>
      <c r="C798" s="242"/>
      <c r="D798" s="232" t="s">
        <v>193</v>
      </c>
      <c r="E798" s="243" t="s">
        <v>35</v>
      </c>
      <c r="F798" s="244" t="s">
        <v>711</v>
      </c>
      <c r="G798" s="242"/>
      <c r="H798" s="245">
        <v>124.8</v>
      </c>
      <c r="I798" s="246"/>
      <c r="J798" s="242"/>
      <c r="K798" s="242"/>
      <c r="L798" s="247"/>
      <c r="M798" s="248"/>
      <c r="N798" s="249"/>
      <c r="O798" s="249"/>
      <c r="P798" s="249"/>
      <c r="Q798" s="249"/>
      <c r="R798" s="249"/>
      <c r="S798" s="249"/>
      <c r="T798" s="25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1" t="s">
        <v>193</v>
      </c>
      <c r="AU798" s="251" t="s">
        <v>91</v>
      </c>
      <c r="AV798" s="14" t="s">
        <v>91</v>
      </c>
      <c r="AW798" s="14" t="s">
        <v>41</v>
      </c>
      <c r="AX798" s="14" t="s">
        <v>89</v>
      </c>
      <c r="AY798" s="251" t="s">
        <v>123</v>
      </c>
    </row>
    <row r="799" s="2" customFormat="1" ht="44.25" customHeight="1">
      <c r="A799" s="42"/>
      <c r="B799" s="43"/>
      <c r="C799" s="208" t="s">
        <v>712</v>
      </c>
      <c r="D799" s="208" t="s">
        <v>126</v>
      </c>
      <c r="E799" s="209" t="s">
        <v>713</v>
      </c>
      <c r="F799" s="210" t="s">
        <v>714</v>
      </c>
      <c r="G799" s="211" t="s">
        <v>190</v>
      </c>
      <c r="H799" s="212">
        <v>152</v>
      </c>
      <c r="I799" s="213"/>
      <c r="J799" s="214">
        <f>ROUND(I799*H799,2)</f>
        <v>0</v>
      </c>
      <c r="K799" s="210" t="s">
        <v>130</v>
      </c>
      <c r="L799" s="48"/>
      <c r="M799" s="215" t="s">
        <v>35</v>
      </c>
      <c r="N799" s="216" t="s">
        <v>52</v>
      </c>
      <c r="O799" s="88"/>
      <c r="P799" s="217">
        <f>O799*H799</f>
        <v>0</v>
      </c>
      <c r="Q799" s="217">
        <v>0.027029999999999998</v>
      </c>
      <c r="R799" s="217">
        <f>Q799*H799</f>
        <v>4.1085599999999998</v>
      </c>
      <c r="S799" s="217">
        <v>0</v>
      </c>
      <c r="T799" s="218">
        <f>S799*H799</f>
        <v>0</v>
      </c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  <c r="AR799" s="219" t="s">
        <v>311</v>
      </c>
      <c r="AT799" s="219" t="s">
        <v>126</v>
      </c>
      <c r="AU799" s="219" t="s">
        <v>91</v>
      </c>
      <c r="AY799" s="20" t="s">
        <v>123</v>
      </c>
      <c r="BE799" s="220">
        <f>IF(N799="základní",J799,0)</f>
        <v>0</v>
      </c>
      <c r="BF799" s="220">
        <f>IF(N799="snížená",J799,0)</f>
        <v>0</v>
      </c>
      <c r="BG799" s="220">
        <f>IF(N799="zákl. přenesená",J799,0)</f>
        <v>0</v>
      </c>
      <c r="BH799" s="220">
        <f>IF(N799="sníž. přenesená",J799,0)</f>
        <v>0</v>
      </c>
      <c r="BI799" s="220">
        <f>IF(N799="nulová",J799,0)</f>
        <v>0</v>
      </c>
      <c r="BJ799" s="20" t="s">
        <v>89</v>
      </c>
      <c r="BK799" s="220">
        <f>ROUND(I799*H799,2)</f>
        <v>0</v>
      </c>
      <c r="BL799" s="20" t="s">
        <v>311</v>
      </c>
      <c r="BM799" s="219" t="s">
        <v>715</v>
      </c>
    </row>
    <row r="800" s="2" customFormat="1">
      <c r="A800" s="42"/>
      <c r="B800" s="43"/>
      <c r="C800" s="44"/>
      <c r="D800" s="221" t="s">
        <v>133</v>
      </c>
      <c r="E800" s="44"/>
      <c r="F800" s="222" t="s">
        <v>716</v>
      </c>
      <c r="G800" s="44"/>
      <c r="H800" s="44"/>
      <c r="I800" s="223"/>
      <c r="J800" s="44"/>
      <c r="K800" s="44"/>
      <c r="L800" s="48"/>
      <c r="M800" s="224"/>
      <c r="N800" s="225"/>
      <c r="O800" s="88"/>
      <c r="P800" s="88"/>
      <c r="Q800" s="88"/>
      <c r="R800" s="88"/>
      <c r="S800" s="88"/>
      <c r="T800" s="89"/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T800" s="20" t="s">
        <v>133</v>
      </c>
      <c r="AU800" s="20" t="s">
        <v>91</v>
      </c>
    </row>
    <row r="801" s="13" customFormat="1">
      <c r="A801" s="13"/>
      <c r="B801" s="230"/>
      <c r="C801" s="231"/>
      <c r="D801" s="232" t="s">
        <v>193</v>
      </c>
      <c r="E801" s="233" t="s">
        <v>35</v>
      </c>
      <c r="F801" s="234" t="s">
        <v>194</v>
      </c>
      <c r="G801" s="231"/>
      <c r="H801" s="233" t="s">
        <v>35</v>
      </c>
      <c r="I801" s="235"/>
      <c r="J801" s="231"/>
      <c r="K801" s="231"/>
      <c r="L801" s="236"/>
      <c r="M801" s="237"/>
      <c r="N801" s="238"/>
      <c r="O801" s="238"/>
      <c r="P801" s="238"/>
      <c r="Q801" s="238"/>
      <c r="R801" s="238"/>
      <c r="S801" s="238"/>
      <c r="T801" s="239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0" t="s">
        <v>193</v>
      </c>
      <c r="AU801" s="240" t="s">
        <v>91</v>
      </c>
      <c r="AV801" s="13" t="s">
        <v>89</v>
      </c>
      <c r="AW801" s="13" t="s">
        <v>41</v>
      </c>
      <c r="AX801" s="13" t="s">
        <v>81</v>
      </c>
      <c r="AY801" s="240" t="s">
        <v>123</v>
      </c>
    </row>
    <row r="802" s="13" customFormat="1">
      <c r="A802" s="13"/>
      <c r="B802" s="230"/>
      <c r="C802" s="231"/>
      <c r="D802" s="232" t="s">
        <v>193</v>
      </c>
      <c r="E802" s="233" t="s">
        <v>35</v>
      </c>
      <c r="F802" s="234" t="s">
        <v>195</v>
      </c>
      <c r="G802" s="231"/>
      <c r="H802" s="233" t="s">
        <v>35</v>
      </c>
      <c r="I802" s="235"/>
      <c r="J802" s="231"/>
      <c r="K802" s="231"/>
      <c r="L802" s="236"/>
      <c r="M802" s="237"/>
      <c r="N802" s="238"/>
      <c r="O802" s="238"/>
      <c r="P802" s="238"/>
      <c r="Q802" s="238"/>
      <c r="R802" s="238"/>
      <c r="S802" s="238"/>
      <c r="T802" s="239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0" t="s">
        <v>193</v>
      </c>
      <c r="AU802" s="240" t="s">
        <v>91</v>
      </c>
      <c r="AV802" s="13" t="s">
        <v>89</v>
      </c>
      <c r="AW802" s="13" t="s">
        <v>41</v>
      </c>
      <c r="AX802" s="13" t="s">
        <v>81</v>
      </c>
      <c r="AY802" s="240" t="s">
        <v>123</v>
      </c>
    </row>
    <row r="803" s="13" customFormat="1">
      <c r="A803" s="13"/>
      <c r="B803" s="230"/>
      <c r="C803" s="231"/>
      <c r="D803" s="232" t="s">
        <v>193</v>
      </c>
      <c r="E803" s="233" t="s">
        <v>35</v>
      </c>
      <c r="F803" s="234" t="s">
        <v>196</v>
      </c>
      <c r="G803" s="231"/>
      <c r="H803" s="233" t="s">
        <v>35</v>
      </c>
      <c r="I803" s="235"/>
      <c r="J803" s="231"/>
      <c r="K803" s="231"/>
      <c r="L803" s="236"/>
      <c r="M803" s="237"/>
      <c r="N803" s="238"/>
      <c r="O803" s="238"/>
      <c r="P803" s="238"/>
      <c r="Q803" s="238"/>
      <c r="R803" s="238"/>
      <c r="S803" s="238"/>
      <c r="T803" s="239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0" t="s">
        <v>193</v>
      </c>
      <c r="AU803" s="240" t="s">
        <v>91</v>
      </c>
      <c r="AV803" s="13" t="s">
        <v>89</v>
      </c>
      <c r="AW803" s="13" t="s">
        <v>41</v>
      </c>
      <c r="AX803" s="13" t="s">
        <v>81</v>
      </c>
      <c r="AY803" s="240" t="s">
        <v>123</v>
      </c>
    </row>
    <row r="804" s="13" customFormat="1">
      <c r="A804" s="13"/>
      <c r="B804" s="230"/>
      <c r="C804" s="231"/>
      <c r="D804" s="232" t="s">
        <v>193</v>
      </c>
      <c r="E804" s="233" t="s">
        <v>35</v>
      </c>
      <c r="F804" s="234" t="s">
        <v>197</v>
      </c>
      <c r="G804" s="231"/>
      <c r="H804" s="233" t="s">
        <v>35</v>
      </c>
      <c r="I804" s="235"/>
      <c r="J804" s="231"/>
      <c r="K804" s="231"/>
      <c r="L804" s="236"/>
      <c r="M804" s="237"/>
      <c r="N804" s="238"/>
      <c r="O804" s="238"/>
      <c r="P804" s="238"/>
      <c r="Q804" s="238"/>
      <c r="R804" s="238"/>
      <c r="S804" s="238"/>
      <c r="T804" s="239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0" t="s">
        <v>193</v>
      </c>
      <c r="AU804" s="240" t="s">
        <v>91</v>
      </c>
      <c r="AV804" s="13" t="s">
        <v>89</v>
      </c>
      <c r="AW804" s="13" t="s">
        <v>41</v>
      </c>
      <c r="AX804" s="13" t="s">
        <v>81</v>
      </c>
      <c r="AY804" s="240" t="s">
        <v>123</v>
      </c>
    </row>
    <row r="805" s="13" customFormat="1">
      <c r="A805" s="13"/>
      <c r="B805" s="230"/>
      <c r="C805" s="231"/>
      <c r="D805" s="232" t="s">
        <v>193</v>
      </c>
      <c r="E805" s="233" t="s">
        <v>35</v>
      </c>
      <c r="F805" s="234" t="s">
        <v>198</v>
      </c>
      <c r="G805" s="231"/>
      <c r="H805" s="233" t="s">
        <v>35</v>
      </c>
      <c r="I805" s="235"/>
      <c r="J805" s="231"/>
      <c r="K805" s="231"/>
      <c r="L805" s="236"/>
      <c r="M805" s="237"/>
      <c r="N805" s="238"/>
      <c r="O805" s="238"/>
      <c r="P805" s="238"/>
      <c r="Q805" s="238"/>
      <c r="R805" s="238"/>
      <c r="S805" s="238"/>
      <c r="T805" s="239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0" t="s">
        <v>193</v>
      </c>
      <c r="AU805" s="240" t="s">
        <v>91</v>
      </c>
      <c r="AV805" s="13" t="s">
        <v>89</v>
      </c>
      <c r="AW805" s="13" t="s">
        <v>41</v>
      </c>
      <c r="AX805" s="13" t="s">
        <v>81</v>
      </c>
      <c r="AY805" s="240" t="s">
        <v>123</v>
      </c>
    </row>
    <row r="806" s="13" customFormat="1">
      <c r="A806" s="13"/>
      <c r="B806" s="230"/>
      <c r="C806" s="231"/>
      <c r="D806" s="232" t="s">
        <v>193</v>
      </c>
      <c r="E806" s="233" t="s">
        <v>35</v>
      </c>
      <c r="F806" s="234" t="s">
        <v>472</v>
      </c>
      <c r="G806" s="231"/>
      <c r="H806" s="233" t="s">
        <v>35</v>
      </c>
      <c r="I806" s="235"/>
      <c r="J806" s="231"/>
      <c r="K806" s="231"/>
      <c r="L806" s="236"/>
      <c r="M806" s="237"/>
      <c r="N806" s="238"/>
      <c r="O806" s="238"/>
      <c r="P806" s="238"/>
      <c r="Q806" s="238"/>
      <c r="R806" s="238"/>
      <c r="S806" s="238"/>
      <c r="T806" s="239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0" t="s">
        <v>193</v>
      </c>
      <c r="AU806" s="240" t="s">
        <v>91</v>
      </c>
      <c r="AV806" s="13" t="s">
        <v>89</v>
      </c>
      <c r="AW806" s="13" t="s">
        <v>41</v>
      </c>
      <c r="AX806" s="13" t="s">
        <v>81</v>
      </c>
      <c r="AY806" s="240" t="s">
        <v>123</v>
      </c>
    </row>
    <row r="807" s="14" customFormat="1">
      <c r="A807" s="14"/>
      <c r="B807" s="241"/>
      <c r="C807" s="242"/>
      <c r="D807" s="232" t="s">
        <v>193</v>
      </c>
      <c r="E807" s="243" t="s">
        <v>35</v>
      </c>
      <c r="F807" s="244" t="s">
        <v>201</v>
      </c>
      <c r="G807" s="242"/>
      <c r="H807" s="245">
        <v>152</v>
      </c>
      <c r="I807" s="246"/>
      <c r="J807" s="242"/>
      <c r="K807" s="242"/>
      <c r="L807" s="247"/>
      <c r="M807" s="248"/>
      <c r="N807" s="249"/>
      <c r="O807" s="249"/>
      <c r="P807" s="249"/>
      <c r="Q807" s="249"/>
      <c r="R807" s="249"/>
      <c r="S807" s="249"/>
      <c r="T807" s="25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1" t="s">
        <v>193</v>
      </c>
      <c r="AU807" s="251" t="s">
        <v>91</v>
      </c>
      <c r="AV807" s="14" t="s">
        <v>91</v>
      </c>
      <c r="AW807" s="14" t="s">
        <v>41</v>
      </c>
      <c r="AX807" s="14" t="s">
        <v>81</v>
      </c>
      <c r="AY807" s="251" t="s">
        <v>123</v>
      </c>
    </row>
    <row r="808" s="15" customFormat="1">
      <c r="A808" s="15"/>
      <c r="B808" s="252"/>
      <c r="C808" s="253"/>
      <c r="D808" s="232" t="s">
        <v>193</v>
      </c>
      <c r="E808" s="254" t="s">
        <v>35</v>
      </c>
      <c r="F808" s="255" t="s">
        <v>202</v>
      </c>
      <c r="G808" s="253"/>
      <c r="H808" s="256">
        <v>152</v>
      </c>
      <c r="I808" s="257"/>
      <c r="J808" s="253"/>
      <c r="K808" s="253"/>
      <c r="L808" s="258"/>
      <c r="M808" s="259"/>
      <c r="N808" s="260"/>
      <c r="O808" s="260"/>
      <c r="P808" s="260"/>
      <c r="Q808" s="260"/>
      <c r="R808" s="260"/>
      <c r="S808" s="260"/>
      <c r="T808" s="261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2" t="s">
        <v>193</v>
      </c>
      <c r="AU808" s="262" t="s">
        <v>91</v>
      </c>
      <c r="AV808" s="15" t="s">
        <v>147</v>
      </c>
      <c r="AW808" s="15" t="s">
        <v>41</v>
      </c>
      <c r="AX808" s="15" t="s">
        <v>89</v>
      </c>
      <c r="AY808" s="262" t="s">
        <v>123</v>
      </c>
    </row>
    <row r="809" s="2" customFormat="1" ht="24.15" customHeight="1">
      <c r="A809" s="42"/>
      <c r="B809" s="43"/>
      <c r="C809" s="208" t="s">
        <v>717</v>
      </c>
      <c r="D809" s="208" t="s">
        <v>126</v>
      </c>
      <c r="E809" s="209" t="s">
        <v>718</v>
      </c>
      <c r="F809" s="210" t="s">
        <v>719</v>
      </c>
      <c r="G809" s="211" t="s">
        <v>190</v>
      </c>
      <c r="H809" s="212">
        <v>92</v>
      </c>
      <c r="I809" s="213"/>
      <c r="J809" s="214">
        <f>ROUND(I809*H809,2)</f>
        <v>0</v>
      </c>
      <c r="K809" s="210" t="s">
        <v>130</v>
      </c>
      <c r="L809" s="48"/>
      <c r="M809" s="215" t="s">
        <v>35</v>
      </c>
      <c r="N809" s="216" t="s">
        <v>52</v>
      </c>
      <c r="O809" s="88"/>
      <c r="P809" s="217">
        <f>O809*H809</f>
        <v>0</v>
      </c>
      <c r="Q809" s="217">
        <v>0</v>
      </c>
      <c r="R809" s="217">
        <f>Q809*H809</f>
        <v>0</v>
      </c>
      <c r="S809" s="217">
        <v>0.014030000000000001</v>
      </c>
      <c r="T809" s="218">
        <f>S809*H809</f>
        <v>1.2907600000000001</v>
      </c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R809" s="219" t="s">
        <v>311</v>
      </c>
      <c r="AT809" s="219" t="s">
        <v>126</v>
      </c>
      <c r="AU809" s="219" t="s">
        <v>91</v>
      </c>
      <c r="AY809" s="20" t="s">
        <v>123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20" t="s">
        <v>89</v>
      </c>
      <c r="BK809" s="220">
        <f>ROUND(I809*H809,2)</f>
        <v>0</v>
      </c>
      <c r="BL809" s="20" t="s">
        <v>311</v>
      </c>
      <c r="BM809" s="219" t="s">
        <v>720</v>
      </c>
    </row>
    <row r="810" s="2" customFormat="1">
      <c r="A810" s="42"/>
      <c r="B810" s="43"/>
      <c r="C810" s="44"/>
      <c r="D810" s="221" t="s">
        <v>133</v>
      </c>
      <c r="E810" s="44"/>
      <c r="F810" s="222" t="s">
        <v>721</v>
      </c>
      <c r="G810" s="44"/>
      <c r="H810" s="44"/>
      <c r="I810" s="223"/>
      <c r="J810" s="44"/>
      <c r="K810" s="44"/>
      <c r="L810" s="48"/>
      <c r="M810" s="224"/>
      <c r="N810" s="225"/>
      <c r="O810" s="88"/>
      <c r="P810" s="88"/>
      <c r="Q810" s="88"/>
      <c r="R810" s="88"/>
      <c r="S810" s="88"/>
      <c r="T810" s="89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T810" s="20" t="s">
        <v>133</v>
      </c>
      <c r="AU810" s="20" t="s">
        <v>91</v>
      </c>
    </row>
    <row r="811" s="13" customFormat="1">
      <c r="A811" s="13"/>
      <c r="B811" s="230"/>
      <c r="C811" s="231"/>
      <c r="D811" s="232" t="s">
        <v>193</v>
      </c>
      <c r="E811" s="233" t="s">
        <v>35</v>
      </c>
      <c r="F811" s="234" t="s">
        <v>316</v>
      </c>
      <c r="G811" s="231"/>
      <c r="H811" s="233" t="s">
        <v>35</v>
      </c>
      <c r="I811" s="235"/>
      <c r="J811" s="231"/>
      <c r="K811" s="231"/>
      <c r="L811" s="236"/>
      <c r="M811" s="237"/>
      <c r="N811" s="238"/>
      <c r="O811" s="238"/>
      <c r="P811" s="238"/>
      <c r="Q811" s="238"/>
      <c r="R811" s="238"/>
      <c r="S811" s="238"/>
      <c r="T811" s="23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0" t="s">
        <v>193</v>
      </c>
      <c r="AU811" s="240" t="s">
        <v>91</v>
      </c>
      <c r="AV811" s="13" t="s">
        <v>89</v>
      </c>
      <c r="AW811" s="13" t="s">
        <v>41</v>
      </c>
      <c r="AX811" s="13" t="s">
        <v>81</v>
      </c>
      <c r="AY811" s="240" t="s">
        <v>123</v>
      </c>
    </row>
    <row r="812" s="13" customFormat="1">
      <c r="A812" s="13"/>
      <c r="B812" s="230"/>
      <c r="C812" s="231"/>
      <c r="D812" s="232" t="s">
        <v>193</v>
      </c>
      <c r="E812" s="233" t="s">
        <v>35</v>
      </c>
      <c r="F812" s="234" t="s">
        <v>198</v>
      </c>
      <c r="G812" s="231"/>
      <c r="H812" s="233" t="s">
        <v>35</v>
      </c>
      <c r="I812" s="235"/>
      <c r="J812" s="231"/>
      <c r="K812" s="231"/>
      <c r="L812" s="236"/>
      <c r="M812" s="237"/>
      <c r="N812" s="238"/>
      <c r="O812" s="238"/>
      <c r="P812" s="238"/>
      <c r="Q812" s="238"/>
      <c r="R812" s="238"/>
      <c r="S812" s="238"/>
      <c r="T812" s="239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0" t="s">
        <v>193</v>
      </c>
      <c r="AU812" s="240" t="s">
        <v>91</v>
      </c>
      <c r="AV812" s="13" t="s">
        <v>89</v>
      </c>
      <c r="AW812" s="13" t="s">
        <v>41</v>
      </c>
      <c r="AX812" s="13" t="s">
        <v>81</v>
      </c>
      <c r="AY812" s="240" t="s">
        <v>123</v>
      </c>
    </row>
    <row r="813" s="13" customFormat="1">
      <c r="A813" s="13"/>
      <c r="B813" s="230"/>
      <c r="C813" s="231"/>
      <c r="D813" s="232" t="s">
        <v>193</v>
      </c>
      <c r="E813" s="233" t="s">
        <v>35</v>
      </c>
      <c r="F813" s="234" t="s">
        <v>317</v>
      </c>
      <c r="G813" s="231"/>
      <c r="H813" s="233" t="s">
        <v>35</v>
      </c>
      <c r="I813" s="235"/>
      <c r="J813" s="231"/>
      <c r="K813" s="231"/>
      <c r="L813" s="236"/>
      <c r="M813" s="237"/>
      <c r="N813" s="238"/>
      <c r="O813" s="238"/>
      <c r="P813" s="238"/>
      <c r="Q813" s="238"/>
      <c r="R813" s="238"/>
      <c r="S813" s="238"/>
      <c r="T813" s="239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0" t="s">
        <v>193</v>
      </c>
      <c r="AU813" s="240" t="s">
        <v>91</v>
      </c>
      <c r="AV813" s="13" t="s">
        <v>89</v>
      </c>
      <c r="AW813" s="13" t="s">
        <v>41</v>
      </c>
      <c r="AX813" s="13" t="s">
        <v>81</v>
      </c>
      <c r="AY813" s="240" t="s">
        <v>123</v>
      </c>
    </row>
    <row r="814" s="13" customFormat="1">
      <c r="A814" s="13"/>
      <c r="B814" s="230"/>
      <c r="C814" s="231"/>
      <c r="D814" s="232" t="s">
        <v>193</v>
      </c>
      <c r="E814" s="233" t="s">
        <v>35</v>
      </c>
      <c r="F814" s="234" t="s">
        <v>198</v>
      </c>
      <c r="G814" s="231"/>
      <c r="H814" s="233" t="s">
        <v>35</v>
      </c>
      <c r="I814" s="235"/>
      <c r="J814" s="231"/>
      <c r="K814" s="231"/>
      <c r="L814" s="236"/>
      <c r="M814" s="237"/>
      <c r="N814" s="238"/>
      <c r="O814" s="238"/>
      <c r="P814" s="238"/>
      <c r="Q814" s="238"/>
      <c r="R814" s="238"/>
      <c r="S814" s="238"/>
      <c r="T814" s="239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0" t="s">
        <v>193</v>
      </c>
      <c r="AU814" s="240" t="s">
        <v>91</v>
      </c>
      <c r="AV814" s="13" t="s">
        <v>89</v>
      </c>
      <c r="AW814" s="13" t="s">
        <v>41</v>
      </c>
      <c r="AX814" s="13" t="s">
        <v>81</v>
      </c>
      <c r="AY814" s="240" t="s">
        <v>123</v>
      </c>
    </row>
    <row r="815" s="13" customFormat="1">
      <c r="A815" s="13"/>
      <c r="B815" s="230"/>
      <c r="C815" s="231"/>
      <c r="D815" s="232" t="s">
        <v>193</v>
      </c>
      <c r="E815" s="233" t="s">
        <v>35</v>
      </c>
      <c r="F815" s="234" t="s">
        <v>318</v>
      </c>
      <c r="G815" s="231"/>
      <c r="H815" s="233" t="s">
        <v>35</v>
      </c>
      <c r="I815" s="235"/>
      <c r="J815" s="231"/>
      <c r="K815" s="231"/>
      <c r="L815" s="236"/>
      <c r="M815" s="237"/>
      <c r="N815" s="238"/>
      <c r="O815" s="238"/>
      <c r="P815" s="238"/>
      <c r="Q815" s="238"/>
      <c r="R815" s="238"/>
      <c r="S815" s="238"/>
      <c r="T815" s="23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0" t="s">
        <v>193</v>
      </c>
      <c r="AU815" s="240" t="s">
        <v>91</v>
      </c>
      <c r="AV815" s="13" t="s">
        <v>89</v>
      </c>
      <c r="AW815" s="13" t="s">
        <v>41</v>
      </c>
      <c r="AX815" s="13" t="s">
        <v>81</v>
      </c>
      <c r="AY815" s="240" t="s">
        <v>123</v>
      </c>
    </row>
    <row r="816" s="13" customFormat="1">
      <c r="A816" s="13"/>
      <c r="B816" s="230"/>
      <c r="C816" s="231"/>
      <c r="D816" s="232" t="s">
        <v>193</v>
      </c>
      <c r="E816" s="233" t="s">
        <v>35</v>
      </c>
      <c r="F816" s="234" t="s">
        <v>319</v>
      </c>
      <c r="G816" s="231"/>
      <c r="H816" s="233" t="s">
        <v>35</v>
      </c>
      <c r="I816" s="235"/>
      <c r="J816" s="231"/>
      <c r="K816" s="231"/>
      <c r="L816" s="236"/>
      <c r="M816" s="237"/>
      <c r="N816" s="238"/>
      <c r="O816" s="238"/>
      <c r="P816" s="238"/>
      <c r="Q816" s="238"/>
      <c r="R816" s="238"/>
      <c r="S816" s="238"/>
      <c r="T816" s="239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0" t="s">
        <v>193</v>
      </c>
      <c r="AU816" s="240" t="s">
        <v>91</v>
      </c>
      <c r="AV816" s="13" t="s">
        <v>89</v>
      </c>
      <c r="AW816" s="13" t="s">
        <v>41</v>
      </c>
      <c r="AX816" s="13" t="s">
        <v>81</v>
      </c>
      <c r="AY816" s="240" t="s">
        <v>123</v>
      </c>
    </row>
    <row r="817" s="13" customFormat="1">
      <c r="A817" s="13"/>
      <c r="B817" s="230"/>
      <c r="C817" s="231"/>
      <c r="D817" s="232" t="s">
        <v>193</v>
      </c>
      <c r="E817" s="233" t="s">
        <v>35</v>
      </c>
      <c r="F817" s="234" t="s">
        <v>198</v>
      </c>
      <c r="G817" s="231"/>
      <c r="H817" s="233" t="s">
        <v>35</v>
      </c>
      <c r="I817" s="235"/>
      <c r="J817" s="231"/>
      <c r="K817" s="231"/>
      <c r="L817" s="236"/>
      <c r="M817" s="237"/>
      <c r="N817" s="238"/>
      <c r="O817" s="238"/>
      <c r="P817" s="238"/>
      <c r="Q817" s="238"/>
      <c r="R817" s="238"/>
      <c r="S817" s="238"/>
      <c r="T817" s="239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0" t="s">
        <v>193</v>
      </c>
      <c r="AU817" s="240" t="s">
        <v>91</v>
      </c>
      <c r="AV817" s="13" t="s">
        <v>89</v>
      </c>
      <c r="AW817" s="13" t="s">
        <v>41</v>
      </c>
      <c r="AX817" s="13" t="s">
        <v>81</v>
      </c>
      <c r="AY817" s="240" t="s">
        <v>123</v>
      </c>
    </row>
    <row r="818" s="13" customFormat="1">
      <c r="A818" s="13"/>
      <c r="B818" s="230"/>
      <c r="C818" s="231"/>
      <c r="D818" s="232" t="s">
        <v>193</v>
      </c>
      <c r="E818" s="233" t="s">
        <v>35</v>
      </c>
      <c r="F818" s="234" t="s">
        <v>320</v>
      </c>
      <c r="G818" s="231"/>
      <c r="H818" s="233" t="s">
        <v>35</v>
      </c>
      <c r="I818" s="235"/>
      <c r="J818" s="231"/>
      <c r="K818" s="231"/>
      <c r="L818" s="236"/>
      <c r="M818" s="237"/>
      <c r="N818" s="238"/>
      <c r="O818" s="238"/>
      <c r="P818" s="238"/>
      <c r="Q818" s="238"/>
      <c r="R818" s="238"/>
      <c r="S818" s="238"/>
      <c r="T818" s="239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0" t="s">
        <v>193</v>
      </c>
      <c r="AU818" s="240" t="s">
        <v>91</v>
      </c>
      <c r="AV818" s="13" t="s">
        <v>89</v>
      </c>
      <c r="AW818" s="13" t="s">
        <v>41</v>
      </c>
      <c r="AX818" s="13" t="s">
        <v>81</v>
      </c>
      <c r="AY818" s="240" t="s">
        <v>123</v>
      </c>
    </row>
    <row r="819" s="13" customFormat="1">
      <c r="A819" s="13"/>
      <c r="B819" s="230"/>
      <c r="C819" s="231"/>
      <c r="D819" s="232" t="s">
        <v>193</v>
      </c>
      <c r="E819" s="233" t="s">
        <v>35</v>
      </c>
      <c r="F819" s="234" t="s">
        <v>321</v>
      </c>
      <c r="G819" s="231"/>
      <c r="H819" s="233" t="s">
        <v>35</v>
      </c>
      <c r="I819" s="235"/>
      <c r="J819" s="231"/>
      <c r="K819" s="231"/>
      <c r="L819" s="236"/>
      <c r="M819" s="237"/>
      <c r="N819" s="238"/>
      <c r="O819" s="238"/>
      <c r="P819" s="238"/>
      <c r="Q819" s="238"/>
      <c r="R819" s="238"/>
      <c r="S819" s="238"/>
      <c r="T819" s="239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0" t="s">
        <v>193</v>
      </c>
      <c r="AU819" s="240" t="s">
        <v>91</v>
      </c>
      <c r="AV819" s="13" t="s">
        <v>89</v>
      </c>
      <c r="AW819" s="13" t="s">
        <v>41</v>
      </c>
      <c r="AX819" s="13" t="s">
        <v>81</v>
      </c>
      <c r="AY819" s="240" t="s">
        <v>123</v>
      </c>
    </row>
    <row r="820" s="13" customFormat="1">
      <c r="A820" s="13"/>
      <c r="B820" s="230"/>
      <c r="C820" s="231"/>
      <c r="D820" s="232" t="s">
        <v>193</v>
      </c>
      <c r="E820" s="233" t="s">
        <v>35</v>
      </c>
      <c r="F820" s="234" t="s">
        <v>322</v>
      </c>
      <c r="G820" s="231"/>
      <c r="H820" s="233" t="s">
        <v>35</v>
      </c>
      <c r="I820" s="235"/>
      <c r="J820" s="231"/>
      <c r="K820" s="231"/>
      <c r="L820" s="236"/>
      <c r="M820" s="237"/>
      <c r="N820" s="238"/>
      <c r="O820" s="238"/>
      <c r="P820" s="238"/>
      <c r="Q820" s="238"/>
      <c r="R820" s="238"/>
      <c r="S820" s="238"/>
      <c r="T820" s="239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0" t="s">
        <v>193</v>
      </c>
      <c r="AU820" s="240" t="s">
        <v>91</v>
      </c>
      <c r="AV820" s="13" t="s">
        <v>89</v>
      </c>
      <c r="AW820" s="13" t="s">
        <v>41</v>
      </c>
      <c r="AX820" s="13" t="s">
        <v>81</v>
      </c>
      <c r="AY820" s="240" t="s">
        <v>123</v>
      </c>
    </row>
    <row r="821" s="13" customFormat="1">
      <c r="A821" s="13"/>
      <c r="B821" s="230"/>
      <c r="C821" s="231"/>
      <c r="D821" s="232" t="s">
        <v>193</v>
      </c>
      <c r="E821" s="233" t="s">
        <v>35</v>
      </c>
      <c r="F821" s="234" t="s">
        <v>323</v>
      </c>
      <c r="G821" s="231"/>
      <c r="H821" s="233" t="s">
        <v>35</v>
      </c>
      <c r="I821" s="235"/>
      <c r="J821" s="231"/>
      <c r="K821" s="231"/>
      <c r="L821" s="236"/>
      <c r="M821" s="237"/>
      <c r="N821" s="238"/>
      <c r="O821" s="238"/>
      <c r="P821" s="238"/>
      <c r="Q821" s="238"/>
      <c r="R821" s="238"/>
      <c r="S821" s="238"/>
      <c r="T821" s="239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0" t="s">
        <v>193</v>
      </c>
      <c r="AU821" s="240" t="s">
        <v>91</v>
      </c>
      <c r="AV821" s="13" t="s">
        <v>89</v>
      </c>
      <c r="AW821" s="13" t="s">
        <v>41</v>
      </c>
      <c r="AX821" s="13" t="s">
        <v>81</v>
      </c>
      <c r="AY821" s="240" t="s">
        <v>123</v>
      </c>
    </row>
    <row r="822" s="13" customFormat="1">
      <c r="A822" s="13"/>
      <c r="B822" s="230"/>
      <c r="C822" s="231"/>
      <c r="D822" s="232" t="s">
        <v>193</v>
      </c>
      <c r="E822" s="233" t="s">
        <v>35</v>
      </c>
      <c r="F822" s="234" t="s">
        <v>324</v>
      </c>
      <c r="G822" s="231"/>
      <c r="H822" s="233" t="s">
        <v>35</v>
      </c>
      <c r="I822" s="235"/>
      <c r="J822" s="231"/>
      <c r="K822" s="231"/>
      <c r="L822" s="236"/>
      <c r="M822" s="237"/>
      <c r="N822" s="238"/>
      <c r="O822" s="238"/>
      <c r="P822" s="238"/>
      <c r="Q822" s="238"/>
      <c r="R822" s="238"/>
      <c r="S822" s="238"/>
      <c r="T822" s="239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0" t="s">
        <v>193</v>
      </c>
      <c r="AU822" s="240" t="s">
        <v>91</v>
      </c>
      <c r="AV822" s="13" t="s">
        <v>89</v>
      </c>
      <c r="AW822" s="13" t="s">
        <v>41</v>
      </c>
      <c r="AX822" s="13" t="s">
        <v>81</v>
      </c>
      <c r="AY822" s="240" t="s">
        <v>123</v>
      </c>
    </row>
    <row r="823" s="13" customFormat="1">
      <c r="A823" s="13"/>
      <c r="B823" s="230"/>
      <c r="C823" s="231"/>
      <c r="D823" s="232" t="s">
        <v>193</v>
      </c>
      <c r="E823" s="233" t="s">
        <v>35</v>
      </c>
      <c r="F823" s="234" t="s">
        <v>325</v>
      </c>
      <c r="G823" s="231"/>
      <c r="H823" s="233" t="s">
        <v>35</v>
      </c>
      <c r="I823" s="235"/>
      <c r="J823" s="231"/>
      <c r="K823" s="231"/>
      <c r="L823" s="236"/>
      <c r="M823" s="237"/>
      <c r="N823" s="238"/>
      <c r="O823" s="238"/>
      <c r="P823" s="238"/>
      <c r="Q823" s="238"/>
      <c r="R823" s="238"/>
      <c r="S823" s="238"/>
      <c r="T823" s="239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0" t="s">
        <v>193</v>
      </c>
      <c r="AU823" s="240" t="s">
        <v>91</v>
      </c>
      <c r="AV823" s="13" t="s">
        <v>89</v>
      </c>
      <c r="AW823" s="13" t="s">
        <v>41</v>
      </c>
      <c r="AX823" s="13" t="s">
        <v>81</v>
      </c>
      <c r="AY823" s="240" t="s">
        <v>123</v>
      </c>
    </row>
    <row r="824" s="13" customFormat="1">
      <c r="A824" s="13"/>
      <c r="B824" s="230"/>
      <c r="C824" s="231"/>
      <c r="D824" s="232" t="s">
        <v>193</v>
      </c>
      <c r="E824" s="233" t="s">
        <v>35</v>
      </c>
      <c r="F824" s="234" t="s">
        <v>326</v>
      </c>
      <c r="G824" s="231"/>
      <c r="H824" s="233" t="s">
        <v>35</v>
      </c>
      <c r="I824" s="235"/>
      <c r="J824" s="231"/>
      <c r="K824" s="231"/>
      <c r="L824" s="236"/>
      <c r="M824" s="237"/>
      <c r="N824" s="238"/>
      <c r="O824" s="238"/>
      <c r="P824" s="238"/>
      <c r="Q824" s="238"/>
      <c r="R824" s="238"/>
      <c r="S824" s="238"/>
      <c r="T824" s="239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0" t="s">
        <v>193</v>
      </c>
      <c r="AU824" s="240" t="s">
        <v>91</v>
      </c>
      <c r="AV824" s="13" t="s">
        <v>89</v>
      </c>
      <c r="AW824" s="13" t="s">
        <v>41</v>
      </c>
      <c r="AX824" s="13" t="s">
        <v>81</v>
      </c>
      <c r="AY824" s="240" t="s">
        <v>123</v>
      </c>
    </row>
    <row r="825" s="14" customFormat="1">
      <c r="A825" s="14"/>
      <c r="B825" s="241"/>
      <c r="C825" s="242"/>
      <c r="D825" s="232" t="s">
        <v>193</v>
      </c>
      <c r="E825" s="243" t="s">
        <v>35</v>
      </c>
      <c r="F825" s="244" t="s">
        <v>722</v>
      </c>
      <c r="G825" s="242"/>
      <c r="H825" s="245">
        <v>92</v>
      </c>
      <c r="I825" s="246"/>
      <c r="J825" s="242"/>
      <c r="K825" s="242"/>
      <c r="L825" s="247"/>
      <c r="M825" s="248"/>
      <c r="N825" s="249"/>
      <c r="O825" s="249"/>
      <c r="P825" s="249"/>
      <c r="Q825" s="249"/>
      <c r="R825" s="249"/>
      <c r="S825" s="249"/>
      <c r="T825" s="250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1" t="s">
        <v>193</v>
      </c>
      <c r="AU825" s="251" t="s">
        <v>91</v>
      </c>
      <c r="AV825" s="14" t="s">
        <v>91</v>
      </c>
      <c r="AW825" s="14" t="s">
        <v>41</v>
      </c>
      <c r="AX825" s="14" t="s">
        <v>89</v>
      </c>
      <c r="AY825" s="251" t="s">
        <v>123</v>
      </c>
    </row>
    <row r="826" s="2" customFormat="1" ht="37.8" customHeight="1">
      <c r="A826" s="42"/>
      <c r="B826" s="43"/>
      <c r="C826" s="208" t="s">
        <v>723</v>
      </c>
      <c r="D826" s="208" t="s">
        <v>126</v>
      </c>
      <c r="E826" s="209" t="s">
        <v>724</v>
      </c>
      <c r="F826" s="210" t="s">
        <v>725</v>
      </c>
      <c r="G826" s="211" t="s">
        <v>363</v>
      </c>
      <c r="H826" s="212">
        <v>4.109</v>
      </c>
      <c r="I826" s="213"/>
      <c r="J826" s="214">
        <f>ROUND(I826*H826,2)</f>
        <v>0</v>
      </c>
      <c r="K826" s="210" t="s">
        <v>130</v>
      </c>
      <c r="L826" s="48"/>
      <c r="M826" s="215" t="s">
        <v>35</v>
      </c>
      <c r="N826" s="216" t="s">
        <v>52</v>
      </c>
      <c r="O826" s="88"/>
      <c r="P826" s="217">
        <f>O826*H826</f>
        <v>0</v>
      </c>
      <c r="Q826" s="217">
        <v>0</v>
      </c>
      <c r="R826" s="217">
        <f>Q826*H826</f>
        <v>0</v>
      </c>
      <c r="S826" s="217">
        <v>0</v>
      </c>
      <c r="T826" s="218">
        <f>S826*H826</f>
        <v>0</v>
      </c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R826" s="219" t="s">
        <v>311</v>
      </c>
      <c r="AT826" s="219" t="s">
        <v>126</v>
      </c>
      <c r="AU826" s="219" t="s">
        <v>91</v>
      </c>
      <c r="AY826" s="20" t="s">
        <v>123</v>
      </c>
      <c r="BE826" s="220">
        <f>IF(N826="základní",J826,0)</f>
        <v>0</v>
      </c>
      <c r="BF826" s="220">
        <f>IF(N826="snížená",J826,0)</f>
        <v>0</v>
      </c>
      <c r="BG826" s="220">
        <f>IF(N826="zákl. přenesená",J826,0)</f>
        <v>0</v>
      </c>
      <c r="BH826" s="220">
        <f>IF(N826="sníž. přenesená",J826,0)</f>
        <v>0</v>
      </c>
      <c r="BI826" s="220">
        <f>IF(N826="nulová",J826,0)</f>
        <v>0</v>
      </c>
      <c r="BJ826" s="20" t="s">
        <v>89</v>
      </c>
      <c r="BK826" s="220">
        <f>ROUND(I826*H826,2)</f>
        <v>0</v>
      </c>
      <c r="BL826" s="20" t="s">
        <v>311</v>
      </c>
      <c r="BM826" s="219" t="s">
        <v>726</v>
      </c>
    </row>
    <row r="827" s="2" customFormat="1">
      <c r="A827" s="42"/>
      <c r="B827" s="43"/>
      <c r="C827" s="44"/>
      <c r="D827" s="221" t="s">
        <v>133</v>
      </c>
      <c r="E827" s="44"/>
      <c r="F827" s="222" t="s">
        <v>727</v>
      </c>
      <c r="G827" s="44"/>
      <c r="H827" s="44"/>
      <c r="I827" s="223"/>
      <c r="J827" s="44"/>
      <c r="K827" s="44"/>
      <c r="L827" s="48"/>
      <c r="M827" s="224"/>
      <c r="N827" s="225"/>
      <c r="O827" s="88"/>
      <c r="P827" s="88"/>
      <c r="Q827" s="88"/>
      <c r="R827" s="88"/>
      <c r="S827" s="88"/>
      <c r="T827" s="89"/>
      <c r="U827" s="42"/>
      <c r="V827" s="42"/>
      <c r="W827" s="42"/>
      <c r="X827" s="42"/>
      <c r="Y827" s="42"/>
      <c r="Z827" s="42"/>
      <c r="AA827" s="42"/>
      <c r="AB827" s="42"/>
      <c r="AC827" s="42"/>
      <c r="AD827" s="42"/>
      <c r="AE827" s="42"/>
      <c r="AT827" s="20" t="s">
        <v>133</v>
      </c>
      <c r="AU827" s="20" t="s">
        <v>91</v>
      </c>
    </row>
    <row r="828" s="12" customFormat="1" ht="22.8" customHeight="1">
      <c r="A828" s="12"/>
      <c r="B828" s="192"/>
      <c r="C828" s="193"/>
      <c r="D828" s="194" t="s">
        <v>80</v>
      </c>
      <c r="E828" s="206" t="s">
        <v>728</v>
      </c>
      <c r="F828" s="206" t="s">
        <v>729</v>
      </c>
      <c r="G828" s="193"/>
      <c r="H828" s="193"/>
      <c r="I828" s="196"/>
      <c r="J828" s="207">
        <f>BK828</f>
        <v>0</v>
      </c>
      <c r="K828" s="193"/>
      <c r="L828" s="198"/>
      <c r="M828" s="199"/>
      <c r="N828" s="200"/>
      <c r="O828" s="200"/>
      <c r="P828" s="201">
        <f>SUM(P829:P917)</f>
        <v>0</v>
      </c>
      <c r="Q828" s="200"/>
      <c r="R828" s="201">
        <f>SUM(R829:R917)</f>
        <v>0.033419999999999998</v>
      </c>
      <c r="S828" s="200"/>
      <c r="T828" s="202">
        <f>SUM(T829:T917)</f>
        <v>0.17313999999999999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03" t="s">
        <v>91</v>
      </c>
      <c r="AT828" s="204" t="s">
        <v>80</v>
      </c>
      <c r="AU828" s="204" t="s">
        <v>89</v>
      </c>
      <c r="AY828" s="203" t="s">
        <v>123</v>
      </c>
      <c r="BK828" s="205">
        <f>SUM(BK829:BK917)</f>
        <v>0</v>
      </c>
    </row>
    <row r="829" s="2" customFormat="1" ht="16.5" customHeight="1">
      <c r="A829" s="42"/>
      <c r="B829" s="43"/>
      <c r="C829" s="208" t="s">
        <v>730</v>
      </c>
      <c r="D829" s="208" t="s">
        <v>126</v>
      </c>
      <c r="E829" s="209" t="s">
        <v>731</v>
      </c>
      <c r="F829" s="210" t="s">
        <v>732</v>
      </c>
      <c r="G829" s="211" t="s">
        <v>331</v>
      </c>
      <c r="H829" s="212">
        <v>22</v>
      </c>
      <c r="I829" s="213"/>
      <c r="J829" s="214">
        <f>ROUND(I829*H829,2)</f>
        <v>0</v>
      </c>
      <c r="K829" s="210" t="s">
        <v>130</v>
      </c>
      <c r="L829" s="48"/>
      <c r="M829" s="215" t="s">
        <v>35</v>
      </c>
      <c r="N829" s="216" t="s">
        <v>52</v>
      </c>
      <c r="O829" s="88"/>
      <c r="P829" s="217">
        <f>O829*H829</f>
        <v>0</v>
      </c>
      <c r="Q829" s="217">
        <v>0</v>
      </c>
      <c r="R829" s="217">
        <f>Q829*H829</f>
        <v>0</v>
      </c>
      <c r="S829" s="217">
        <v>0.0017700000000000001</v>
      </c>
      <c r="T829" s="218">
        <f>S829*H829</f>
        <v>0.038940000000000002</v>
      </c>
      <c r="U829" s="42"/>
      <c r="V829" s="42"/>
      <c r="W829" s="42"/>
      <c r="X829" s="42"/>
      <c r="Y829" s="42"/>
      <c r="Z829" s="42"/>
      <c r="AA829" s="42"/>
      <c r="AB829" s="42"/>
      <c r="AC829" s="42"/>
      <c r="AD829" s="42"/>
      <c r="AE829" s="42"/>
      <c r="AR829" s="219" t="s">
        <v>311</v>
      </c>
      <c r="AT829" s="219" t="s">
        <v>126</v>
      </c>
      <c r="AU829" s="219" t="s">
        <v>91</v>
      </c>
      <c r="AY829" s="20" t="s">
        <v>123</v>
      </c>
      <c r="BE829" s="220">
        <f>IF(N829="základní",J829,0)</f>
        <v>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20" t="s">
        <v>89</v>
      </c>
      <c r="BK829" s="220">
        <f>ROUND(I829*H829,2)</f>
        <v>0</v>
      </c>
      <c r="BL829" s="20" t="s">
        <v>311</v>
      </c>
      <c r="BM829" s="219" t="s">
        <v>733</v>
      </c>
    </row>
    <row r="830" s="2" customFormat="1">
      <c r="A830" s="42"/>
      <c r="B830" s="43"/>
      <c r="C830" s="44"/>
      <c r="D830" s="221" t="s">
        <v>133</v>
      </c>
      <c r="E830" s="44"/>
      <c r="F830" s="222" t="s">
        <v>734</v>
      </c>
      <c r="G830" s="44"/>
      <c r="H830" s="44"/>
      <c r="I830" s="223"/>
      <c r="J830" s="44"/>
      <c r="K830" s="44"/>
      <c r="L830" s="48"/>
      <c r="M830" s="224"/>
      <c r="N830" s="225"/>
      <c r="O830" s="88"/>
      <c r="P830" s="88"/>
      <c r="Q830" s="88"/>
      <c r="R830" s="88"/>
      <c r="S830" s="88"/>
      <c r="T830" s="89"/>
      <c r="U830" s="42"/>
      <c r="V830" s="42"/>
      <c r="W830" s="42"/>
      <c r="X830" s="42"/>
      <c r="Y830" s="42"/>
      <c r="Z830" s="42"/>
      <c r="AA830" s="42"/>
      <c r="AB830" s="42"/>
      <c r="AC830" s="42"/>
      <c r="AD830" s="42"/>
      <c r="AE830" s="42"/>
      <c r="AT830" s="20" t="s">
        <v>133</v>
      </c>
      <c r="AU830" s="20" t="s">
        <v>91</v>
      </c>
    </row>
    <row r="831" s="2" customFormat="1">
      <c r="A831" s="42"/>
      <c r="B831" s="43"/>
      <c r="C831" s="44"/>
      <c r="D831" s="232" t="s">
        <v>214</v>
      </c>
      <c r="E831" s="44"/>
      <c r="F831" s="273" t="s">
        <v>735</v>
      </c>
      <c r="G831" s="44"/>
      <c r="H831" s="44"/>
      <c r="I831" s="223"/>
      <c r="J831" s="44"/>
      <c r="K831" s="44"/>
      <c r="L831" s="48"/>
      <c r="M831" s="224"/>
      <c r="N831" s="225"/>
      <c r="O831" s="88"/>
      <c r="P831" s="88"/>
      <c r="Q831" s="88"/>
      <c r="R831" s="88"/>
      <c r="S831" s="88"/>
      <c r="T831" s="89"/>
      <c r="U831" s="42"/>
      <c r="V831" s="42"/>
      <c r="W831" s="42"/>
      <c r="X831" s="42"/>
      <c r="Y831" s="42"/>
      <c r="Z831" s="42"/>
      <c r="AA831" s="42"/>
      <c r="AB831" s="42"/>
      <c r="AC831" s="42"/>
      <c r="AD831" s="42"/>
      <c r="AE831" s="42"/>
      <c r="AT831" s="20" t="s">
        <v>214</v>
      </c>
      <c r="AU831" s="20" t="s">
        <v>91</v>
      </c>
    </row>
    <row r="832" s="13" customFormat="1">
      <c r="A832" s="13"/>
      <c r="B832" s="230"/>
      <c r="C832" s="231"/>
      <c r="D832" s="232" t="s">
        <v>193</v>
      </c>
      <c r="E832" s="233" t="s">
        <v>35</v>
      </c>
      <c r="F832" s="234" t="s">
        <v>736</v>
      </c>
      <c r="G832" s="231"/>
      <c r="H832" s="233" t="s">
        <v>35</v>
      </c>
      <c r="I832" s="235"/>
      <c r="J832" s="231"/>
      <c r="K832" s="231"/>
      <c r="L832" s="236"/>
      <c r="M832" s="237"/>
      <c r="N832" s="238"/>
      <c r="O832" s="238"/>
      <c r="P832" s="238"/>
      <c r="Q832" s="238"/>
      <c r="R832" s="238"/>
      <c r="S832" s="238"/>
      <c r="T832" s="23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0" t="s">
        <v>193</v>
      </c>
      <c r="AU832" s="240" t="s">
        <v>91</v>
      </c>
      <c r="AV832" s="13" t="s">
        <v>89</v>
      </c>
      <c r="AW832" s="13" t="s">
        <v>41</v>
      </c>
      <c r="AX832" s="13" t="s">
        <v>81</v>
      </c>
      <c r="AY832" s="240" t="s">
        <v>123</v>
      </c>
    </row>
    <row r="833" s="14" customFormat="1">
      <c r="A833" s="14"/>
      <c r="B833" s="241"/>
      <c r="C833" s="242"/>
      <c r="D833" s="232" t="s">
        <v>193</v>
      </c>
      <c r="E833" s="243" t="s">
        <v>35</v>
      </c>
      <c r="F833" s="244" t="s">
        <v>366</v>
      </c>
      <c r="G833" s="242"/>
      <c r="H833" s="245">
        <v>22</v>
      </c>
      <c r="I833" s="246"/>
      <c r="J833" s="242"/>
      <c r="K833" s="242"/>
      <c r="L833" s="247"/>
      <c r="M833" s="248"/>
      <c r="N833" s="249"/>
      <c r="O833" s="249"/>
      <c r="P833" s="249"/>
      <c r="Q833" s="249"/>
      <c r="R833" s="249"/>
      <c r="S833" s="249"/>
      <c r="T833" s="25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1" t="s">
        <v>193</v>
      </c>
      <c r="AU833" s="251" t="s">
        <v>91</v>
      </c>
      <c r="AV833" s="14" t="s">
        <v>91</v>
      </c>
      <c r="AW833" s="14" t="s">
        <v>41</v>
      </c>
      <c r="AX833" s="14" t="s">
        <v>89</v>
      </c>
      <c r="AY833" s="251" t="s">
        <v>123</v>
      </c>
    </row>
    <row r="834" s="2" customFormat="1" ht="16.5" customHeight="1">
      <c r="A834" s="42"/>
      <c r="B834" s="43"/>
      <c r="C834" s="208" t="s">
        <v>737</v>
      </c>
      <c r="D834" s="208" t="s">
        <v>126</v>
      </c>
      <c r="E834" s="209" t="s">
        <v>738</v>
      </c>
      <c r="F834" s="210" t="s">
        <v>739</v>
      </c>
      <c r="G834" s="211" t="s">
        <v>331</v>
      </c>
      <c r="H834" s="212">
        <v>24</v>
      </c>
      <c r="I834" s="213"/>
      <c r="J834" s="214">
        <f>ROUND(I834*H834,2)</f>
        <v>0</v>
      </c>
      <c r="K834" s="210" t="s">
        <v>130</v>
      </c>
      <c r="L834" s="48"/>
      <c r="M834" s="215" t="s">
        <v>35</v>
      </c>
      <c r="N834" s="216" t="s">
        <v>52</v>
      </c>
      <c r="O834" s="88"/>
      <c r="P834" s="217">
        <f>O834*H834</f>
        <v>0</v>
      </c>
      <c r="Q834" s="217">
        <v>0</v>
      </c>
      <c r="R834" s="217">
        <f>Q834*H834</f>
        <v>0</v>
      </c>
      <c r="S834" s="217">
        <v>0.00191</v>
      </c>
      <c r="T834" s="218">
        <f>S834*H834</f>
        <v>0.045839999999999999</v>
      </c>
      <c r="U834" s="42"/>
      <c r="V834" s="42"/>
      <c r="W834" s="42"/>
      <c r="X834" s="42"/>
      <c r="Y834" s="42"/>
      <c r="Z834" s="42"/>
      <c r="AA834" s="42"/>
      <c r="AB834" s="42"/>
      <c r="AC834" s="42"/>
      <c r="AD834" s="42"/>
      <c r="AE834" s="42"/>
      <c r="AR834" s="219" t="s">
        <v>311</v>
      </c>
      <c r="AT834" s="219" t="s">
        <v>126</v>
      </c>
      <c r="AU834" s="219" t="s">
        <v>91</v>
      </c>
      <c r="AY834" s="20" t="s">
        <v>123</v>
      </c>
      <c r="BE834" s="220">
        <f>IF(N834="základní",J834,0)</f>
        <v>0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20" t="s">
        <v>89</v>
      </c>
      <c r="BK834" s="220">
        <f>ROUND(I834*H834,2)</f>
        <v>0</v>
      </c>
      <c r="BL834" s="20" t="s">
        <v>311</v>
      </c>
      <c r="BM834" s="219" t="s">
        <v>740</v>
      </c>
    </row>
    <row r="835" s="2" customFormat="1">
      <c r="A835" s="42"/>
      <c r="B835" s="43"/>
      <c r="C835" s="44"/>
      <c r="D835" s="221" t="s">
        <v>133</v>
      </c>
      <c r="E835" s="44"/>
      <c r="F835" s="222" t="s">
        <v>741</v>
      </c>
      <c r="G835" s="44"/>
      <c r="H835" s="44"/>
      <c r="I835" s="223"/>
      <c r="J835" s="44"/>
      <c r="K835" s="44"/>
      <c r="L835" s="48"/>
      <c r="M835" s="224"/>
      <c r="N835" s="225"/>
      <c r="O835" s="88"/>
      <c r="P835" s="88"/>
      <c r="Q835" s="88"/>
      <c r="R835" s="88"/>
      <c r="S835" s="88"/>
      <c r="T835" s="89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T835" s="20" t="s">
        <v>133</v>
      </c>
      <c r="AU835" s="20" t="s">
        <v>91</v>
      </c>
    </row>
    <row r="836" s="2" customFormat="1">
      <c r="A836" s="42"/>
      <c r="B836" s="43"/>
      <c r="C836" s="44"/>
      <c r="D836" s="232" t="s">
        <v>214</v>
      </c>
      <c r="E836" s="44"/>
      <c r="F836" s="273" t="s">
        <v>742</v>
      </c>
      <c r="G836" s="44"/>
      <c r="H836" s="44"/>
      <c r="I836" s="223"/>
      <c r="J836" s="44"/>
      <c r="K836" s="44"/>
      <c r="L836" s="48"/>
      <c r="M836" s="224"/>
      <c r="N836" s="225"/>
      <c r="O836" s="88"/>
      <c r="P836" s="88"/>
      <c r="Q836" s="88"/>
      <c r="R836" s="88"/>
      <c r="S836" s="88"/>
      <c r="T836" s="89"/>
      <c r="U836" s="42"/>
      <c r="V836" s="42"/>
      <c r="W836" s="42"/>
      <c r="X836" s="42"/>
      <c r="Y836" s="42"/>
      <c r="Z836" s="42"/>
      <c r="AA836" s="42"/>
      <c r="AB836" s="42"/>
      <c r="AC836" s="42"/>
      <c r="AD836" s="42"/>
      <c r="AE836" s="42"/>
      <c r="AT836" s="20" t="s">
        <v>214</v>
      </c>
      <c r="AU836" s="20" t="s">
        <v>91</v>
      </c>
    </row>
    <row r="837" s="13" customFormat="1">
      <c r="A837" s="13"/>
      <c r="B837" s="230"/>
      <c r="C837" s="231"/>
      <c r="D837" s="232" t="s">
        <v>193</v>
      </c>
      <c r="E837" s="233" t="s">
        <v>35</v>
      </c>
      <c r="F837" s="234" t="s">
        <v>743</v>
      </c>
      <c r="G837" s="231"/>
      <c r="H837" s="233" t="s">
        <v>35</v>
      </c>
      <c r="I837" s="235"/>
      <c r="J837" s="231"/>
      <c r="K837" s="231"/>
      <c r="L837" s="236"/>
      <c r="M837" s="237"/>
      <c r="N837" s="238"/>
      <c r="O837" s="238"/>
      <c r="P837" s="238"/>
      <c r="Q837" s="238"/>
      <c r="R837" s="238"/>
      <c r="S837" s="238"/>
      <c r="T837" s="239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0" t="s">
        <v>193</v>
      </c>
      <c r="AU837" s="240" t="s">
        <v>91</v>
      </c>
      <c r="AV837" s="13" t="s">
        <v>89</v>
      </c>
      <c r="AW837" s="13" t="s">
        <v>41</v>
      </c>
      <c r="AX837" s="13" t="s">
        <v>81</v>
      </c>
      <c r="AY837" s="240" t="s">
        <v>123</v>
      </c>
    </row>
    <row r="838" s="13" customFormat="1">
      <c r="A838" s="13"/>
      <c r="B838" s="230"/>
      <c r="C838" s="231"/>
      <c r="D838" s="232" t="s">
        <v>193</v>
      </c>
      <c r="E838" s="233" t="s">
        <v>35</v>
      </c>
      <c r="F838" s="234" t="s">
        <v>744</v>
      </c>
      <c r="G838" s="231"/>
      <c r="H838" s="233" t="s">
        <v>35</v>
      </c>
      <c r="I838" s="235"/>
      <c r="J838" s="231"/>
      <c r="K838" s="231"/>
      <c r="L838" s="236"/>
      <c r="M838" s="237"/>
      <c r="N838" s="238"/>
      <c r="O838" s="238"/>
      <c r="P838" s="238"/>
      <c r="Q838" s="238"/>
      <c r="R838" s="238"/>
      <c r="S838" s="238"/>
      <c r="T838" s="239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0" t="s">
        <v>193</v>
      </c>
      <c r="AU838" s="240" t="s">
        <v>91</v>
      </c>
      <c r="AV838" s="13" t="s">
        <v>89</v>
      </c>
      <c r="AW838" s="13" t="s">
        <v>41</v>
      </c>
      <c r="AX838" s="13" t="s">
        <v>81</v>
      </c>
      <c r="AY838" s="240" t="s">
        <v>123</v>
      </c>
    </row>
    <row r="839" s="13" customFormat="1">
      <c r="A839" s="13"/>
      <c r="B839" s="230"/>
      <c r="C839" s="231"/>
      <c r="D839" s="232" t="s">
        <v>193</v>
      </c>
      <c r="E839" s="233" t="s">
        <v>35</v>
      </c>
      <c r="F839" s="234" t="s">
        <v>745</v>
      </c>
      <c r="G839" s="231"/>
      <c r="H839" s="233" t="s">
        <v>35</v>
      </c>
      <c r="I839" s="235"/>
      <c r="J839" s="231"/>
      <c r="K839" s="231"/>
      <c r="L839" s="236"/>
      <c r="M839" s="237"/>
      <c r="N839" s="238"/>
      <c r="O839" s="238"/>
      <c r="P839" s="238"/>
      <c r="Q839" s="238"/>
      <c r="R839" s="238"/>
      <c r="S839" s="238"/>
      <c r="T839" s="239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0" t="s">
        <v>193</v>
      </c>
      <c r="AU839" s="240" t="s">
        <v>91</v>
      </c>
      <c r="AV839" s="13" t="s">
        <v>89</v>
      </c>
      <c r="AW839" s="13" t="s">
        <v>41</v>
      </c>
      <c r="AX839" s="13" t="s">
        <v>81</v>
      </c>
      <c r="AY839" s="240" t="s">
        <v>123</v>
      </c>
    </row>
    <row r="840" s="14" customFormat="1">
      <c r="A840" s="14"/>
      <c r="B840" s="241"/>
      <c r="C840" s="242"/>
      <c r="D840" s="232" t="s">
        <v>193</v>
      </c>
      <c r="E840" s="243" t="s">
        <v>35</v>
      </c>
      <c r="F840" s="244" t="s">
        <v>377</v>
      </c>
      <c r="G840" s="242"/>
      <c r="H840" s="245">
        <v>24</v>
      </c>
      <c r="I840" s="246"/>
      <c r="J840" s="242"/>
      <c r="K840" s="242"/>
      <c r="L840" s="247"/>
      <c r="M840" s="248"/>
      <c r="N840" s="249"/>
      <c r="O840" s="249"/>
      <c r="P840" s="249"/>
      <c r="Q840" s="249"/>
      <c r="R840" s="249"/>
      <c r="S840" s="249"/>
      <c r="T840" s="25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1" t="s">
        <v>193</v>
      </c>
      <c r="AU840" s="251" t="s">
        <v>91</v>
      </c>
      <c r="AV840" s="14" t="s">
        <v>91</v>
      </c>
      <c r="AW840" s="14" t="s">
        <v>41</v>
      </c>
      <c r="AX840" s="14" t="s">
        <v>89</v>
      </c>
      <c r="AY840" s="251" t="s">
        <v>123</v>
      </c>
    </row>
    <row r="841" s="2" customFormat="1" ht="16.5" customHeight="1">
      <c r="A841" s="42"/>
      <c r="B841" s="43"/>
      <c r="C841" s="208" t="s">
        <v>746</v>
      </c>
      <c r="D841" s="208" t="s">
        <v>126</v>
      </c>
      <c r="E841" s="209" t="s">
        <v>738</v>
      </c>
      <c r="F841" s="210" t="s">
        <v>739</v>
      </c>
      <c r="G841" s="211" t="s">
        <v>331</v>
      </c>
      <c r="H841" s="212">
        <v>6</v>
      </c>
      <c r="I841" s="213"/>
      <c r="J841" s="214">
        <f>ROUND(I841*H841,2)</f>
        <v>0</v>
      </c>
      <c r="K841" s="210" t="s">
        <v>130</v>
      </c>
      <c r="L841" s="48"/>
      <c r="M841" s="215" t="s">
        <v>35</v>
      </c>
      <c r="N841" s="216" t="s">
        <v>52</v>
      </c>
      <c r="O841" s="88"/>
      <c r="P841" s="217">
        <f>O841*H841</f>
        <v>0</v>
      </c>
      <c r="Q841" s="217">
        <v>0</v>
      </c>
      <c r="R841" s="217">
        <f>Q841*H841</f>
        <v>0</v>
      </c>
      <c r="S841" s="217">
        <v>0.00191</v>
      </c>
      <c r="T841" s="218">
        <f>S841*H841</f>
        <v>0.01146</v>
      </c>
      <c r="U841" s="42"/>
      <c r="V841" s="42"/>
      <c r="W841" s="42"/>
      <c r="X841" s="42"/>
      <c r="Y841" s="42"/>
      <c r="Z841" s="42"/>
      <c r="AA841" s="42"/>
      <c r="AB841" s="42"/>
      <c r="AC841" s="42"/>
      <c r="AD841" s="42"/>
      <c r="AE841" s="42"/>
      <c r="AR841" s="219" t="s">
        <v>311</v>
      </c>
      <c r="AT841" s="219" t="s">
        <v>126</v>
      </c>
      <c r="AU841" s="219" t="s">
        <v>91</v>
      </c>
      <c r="AY841" s="20" t="s">
        <v>123</v>
      </c>
      <c r="BE841" s="220">
        <f>IF(N841="základní",J841,0)</f>
        <v>0</v>
      </c>
      <c r="BF841" s="220">
        <f>IF(N841="snížená",J841,0)</f>
        <v>0</v>
      </c>
      <c r="BG841" s="220">
        <f>IF(N841="zákl. přenesená",J841,0)</f>
        <v>0</v>
      </c>
      <c r="BH841" s="220">
        <f>IF(N841="sníž. přenesená",J841,0)</f>
        <v>0</v>
      </c>
      <c r="BI841" s="220">
        <f>IF(N841="nulová",J841,0)</f>
        <v>0</v>
      </c>
      <c r="BJ841" s="20" t="s">
        <v>89</v>
      </c>
      <c r="BK841" s="220">
        <f>ROUND(I841*H841,2)</f>
        <v>0</v>
      </c>
      <c r="BL841" s="20" t="s">
        <v>311</v>
      </c>
      <c r="BM841" s="219" t="s">
        <v>747</v>
      </c>
    </row>
    <row r="842" s="2" customFormat="1">
      <c r="A842" s="42"/>
      <c r="B842" s="43"/>
      <c r="C842" s="44"/>
      <c r="D842" s="221" t="s">
        <v>133</v>
      </c>
      <c r="E842" s="44"/>
      <c r="F842" s="222" t="s">
        <v>741</v>
      </c>
      <c r="G842" s="44"/>
      <c r="H842" s="44"/>
      <c r="I842" s="223"/>
      <c r="J842" s="44"/>
      <c r="K842" s="44"/>
      <c r="L842" s="48"/>
      <c r="M842" s="224"/>
      <c r="N842" s="225"/>
      <c r="O842" s="88"/>
      <c r="P842" s="88"/>
      <c r="Q842" s="88"/>
      <c r="R842" s="88"/>
      <c r="S842" s="88"/>
      <c r="T842" s="89"/>
      <c r="U842" s="42"/>
      <c r="V842" s="42"/>
      <c r="W842" s="42"/>
      <c r="X842" s="42"/>
      <c r="Y842" s="42"/>
      <c r="Z842" s="42"/>
      <c r="AA842" s="42"/>
      <c r="AB842" s="42"/>
      <c r="AC842" s="42"/>
      <c r="AD842" s="42"/>
      <c r="AE842" s="42"/>
      <c r="AT842" s="20" t="s">
        <v>133</v>
      </c>
      <c r="AU842" s="20" t="s">
        <v>91</v>
      </c>
    </row>
    <row r="843" s="2" customFormat="1">
      <c r="A843" s="42"/>
      <c r="B843" s="43"/>
      <c r="C843" s="44"/>
      <c r="D843" s="232" t="s">
        <v>214</v>
      </c>
      <c r="E843" s="44"/>
      <c r="F843" s="273" t="s">
        <v>748</v>
      </c>
      <c r="G843" s="44"/>
      <c r="H843" s="44"/>
      <c r="I843" s="223"/>
      <c r="J843" s="44"/>
      <c r="K843" s="44"/>
      <c r="L843" s="48"/>
      <c r="M843" s="224"/>
      <c r="N843" s="225"/>
      <c r="O843" s="88"/>
      <c r="P843" s="88"/>
      <c r="Q843" s="88"/>
      <c r="R843" s="88"/>
      <c r="S843" s="88"/>
      <c r="T843" s="89"/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T843" s="20" t="s">
        <v>214</v>
      </c>
      <c r="AU843" s="20" t="s">
        <v>91</v>
      </c>
    </row>
    <row r="844" s="13" customFormat="1">
      <c r="A844" s="13"/>
      <c r="B844" s="230"/>
      <c r="C844" s="231"/>
      <c r="D844" s="232" t="s">
        <v>193</v>
      </c>
      <c r="E844" s="233" t="s">
        <v>35</v>
      </c>
      <c r="F844" s="234" t="s">
        <v>749</v>
      </c>
      <c r="G844" s="231"/>
      <c r="H844" s="233" t="s">
        <v>35</v>
      </c>
      <c r="I844" s="235"/>
      <c r="J844" s="231"/>
      <c r="K844" s="231"/>
      <c r="L844" s="236"/>
      <c r="M844" s="237"/>
      <c r="N844" s="238"/>
      <c r="O844" s="238"/>
      <c r="P844" s="238"/>
      <c r="Q844" s="238"/>
      <c r="R844" s="238"/>
      <c r="S844" s="238"/>
      <c r="T844" s="239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0" t="s">
        <v>193</v>
      </c>
      <c r="AU844" s="240" t="s">
        <v>91</v>
      </c>
      <c r="AV844" s="13" t="s">
        <v>89</v>
      </c>
      <c r="AW844" s="13" t="s">
        <v>41</v>
      </c>
      <c r="AX844" s="13" t="s">
        <v>81</v>
      </c>
      <c r="AY844" s="240" t="s">
        <v>123</v>
      </c>
    </row>
    <row r="845" s="13" customFormat="1">
      <c r="A845" s="13"/>
      <c r="B845" s="230"/>
      <c r="C845" s="231"/>
      <c r="D845" s="232" t="s">
        <v>193</v>
      </c>
      <c r="E845" s="233" t="s">
        <v>35</v>
      </c>
      <c r="F845" s="234" t="s">
        <v>750</v>
      </c>
      <c r="G845" s="231"/>
      <c r="H845" s="233" t="s">
        <v>35</v>
      </c>
      <c r="I845" s="235"/>
      <c r="J845" s="231"/>
      <c r="K845" s="231"/>
      <c r="L845" s="236"/>
      <c r="M845" s="237"/>
      <c r="N845" s="238"/>
      <c r="O845" s="238"/>
      <c r="P845" s="238"/>
      <c r="Q845" s="238"/>
      <c r="R845" s="238"/>
      <c r="S845" s="238"/>
      <c r="T845" s="239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0" t="s">
        <v>193</v>
      </c>
      <c r="AU845" s="240" t="s">
        <v>91</v>
      </c>
      <c r="AV845" s="13" t="s">
        <v>89</v>
      </c>
      <c r="AW845" s="13" t="s">
        <v>41</v>
      </c>
      <c r="AX845" s="13" t="s">
        <v>81</v>
      </c>
      <c r="AY845" s="240" t="s">
        <v>123</v>
      </c>
    </row>
    <row r="846" s="13" customFormat="1">
      <c r="A846" s="13"/>
      <c r="B846" s="230"/>
      <c r="C846" s="231"/>
      <c r="D846" s="232" t="s">
        <v>193</v>
      </c>
      <c r="E846" s="233" t="s">
        <v>35</v>
      </c>
      <c r="F846" s="234" t="s">
        <v>751</v>
      </c>
      <c r="G846" s="231"/>
      <c r="H846" s="233" t="s">
        <v>35</v>
      </c>
      <c r="I846" s="235"/>
      <c r="J846" s="231"/>
      <c r="K846" s="231"/>
      <c r="L846" s="236"/>
      <c r="M846" s="237"/>
      <c r="N846" s="238"/>
      <c r="O846" s="238"/>
      <c r="P846" s="238"/>
      <c r="Q846" s="238"/>
      <c r="R846" s="238"/>
      <c r="S846" s="238"/>
      <c r="T846" s="239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0" t="s">
        <v>193</v>
      </c>
      <c r="AU846" s="240" t="s">
        <v>91</v>
      </c>
      <c r="AV846" s="13" t="s">
        <v>89</v>
      </c>
      <c r="AW846" s="13" t="s">
        <v>41</v>
      </c>
      <c r="AX846" s="13" t="s">
        <v>81</v>
      </c>
      <c r="AY846" s="240" t="s">
        <v>123</v>
      </c>
    </row>
    <row r="847" s="14" customFormat="1">
      <c r="A847" s="14"/>
      <c r="B847" s="241"/>
      <c r="C847" s="242"/>
      <c r="D847" s="232" t="s">
        <v>193</v>
      </c>
      <c r="E847" s="243" t="s">
        <v>35</v>
      </c>
      <c r="F847" s="244" t="s">
        <v>752</v>
      </c>
      <c r="G847" s="242"/>
      <c r="H847" s="245">
        <v>6</v>
      </c>
      <c r="I847" s="246"/>
      <c r="J847" s="242"/>
      <c r="K847" s="242"/>
      <c r="L847" s="247"/>
      <c r="M847" s="248"/>
      <c r="N847" s="249"/>
      <c r="O847" s="249"/>
      <c r="P847" s="249"/>
      <c r="Q847" s="249"/>
      <c r="R847" s="249"/>
      <c r="S847" s="249"/>
      <c r="T847" s="25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1" t="s">
        <v>193</v>
      </c>
      <c r="AU847" s="251" t="s">
        <v>91</v>
      </c>
      <c r="AV847" s="14" t="s">
        <v>91</v>
      </c>
      <c r="AW847" s="14" t="s">
        <v>41</v>
      </c>
      <c r="AX847" s="14" t="s">
        <v>89</v>
      </c>
      <c r="AY847" s="251" t="s">
        <v>123</v>
      </c>
    </row>
    <row r="848" s="2" customFormat="1" ht="16.5" customHeight="1">
      <c r="A848" s="42"/>
      <c r="B848" s="43"/>
      <c r="C848" s="208" t="s">
        <v>753</v>
      </c>
      <c r="D848" s="208" t="s">
        <v>126</v>
      </c>
      <c r="E848" s="209" t="s">
        <v>754</v>
      </c>
      <c r="F848" s="210" t="s">
        <v>755</v>
      </c>
      <c r="G848" s="211" t="s">
        <v>331</v>
      </c>
      <c r="H848" s="212">
        <v>22</v>
      </c>
      <c r="I848" s="213"/>
      <c r="J848" s="214">
        <f>ROUND(I848*H848,2)</f>
        <v>0</v>
      </c>
      <c r="K848" s="210" t="s">
        <v>130</v>
      </c>
      <c r="L848" s="48"/>
      <c r="M848" s="215" t="s">
        <v>35</v>
      </c>
      <c r="N848" s="216" t="s">
        <v>52</v>
      </c>
      <c r="O848" s="88"/>
      <c r="P848" s="217">
        <f>O848*H848</f>
        <v>0</v>
      </c>
      <c r="Q848" s="217">
        <v>0</v>
      </c>
      <c r="R848" s="217">
        <f>Q848*H848</f>
        <v>0</v>
      </c>
      <c r="S848" s="217">
        <v>0.0025999999999999999</v>
      </c>
      <c r="T848" s="218">
        <f>S848*H848</f>
        <v>0.057200000000000001</v>
      </c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R848" s="219" t="s">
        <v>311</v>
      </c>
      <c r="AT848" s="219" t="s">
        <v>126</v>
      </c>
      <c r="AU848" s="219" t="s">
        <v>91</v>
      </c>
      <c r="AY848" s="20" t="s">
        <v>123</v>
      </c>
      <c r="BE848" s="220">
        <f>IF(N848="základní",J848,0)</f>
        <v>0</v>
      </c>
      <c r="BF848" s="220">
        <f>IF(N848="snížená",J848,0)</f>
        <v>0</v>
      </c>
      <c r="BG848" s="220">
        <f>IF(N848="zákl. přenesená",J848,0)</f>
        <v>0</v>
      </c>
      <c r="BH848" s="220">
        <f>IF(N848="sníž. přenesená",J848,0)</f>
        <v>0</v>
      </c>
      <c r="BI848" s="220">
        <f>IF(N848="nulová",J848,0)</f>
        <v>0</v>
      </c>
      <c r="BJ848" s="20" t="s">
        <v>89</v>
      </c>
      <c r="BK848" s="220">
        <f>ROUND(I848*H848,2)</f>
        <v>0</v>
      </c>
      <c r="BL848" s="20" t="s">
        <v>311</v>
      </c>
      <c r="BM848" s="219" t="s">
        <v>756</v>
      </c>
    </row>
    <row r="849" s="2" customFormat="1">
      <c r="A849" s="42"/>
      <c r="B849" s="43"/>
      <c r="C849" s="44"/>
      <c r="D849" s="221" t="s">
        <v>133</v>
      </c>
      <c r="E849" s="44"/>
      <c r="F849" s="222" t="s">
        <v>757</v>
      </c>
      <c r="G849" s="44"/>
      <c r="H849" s="44"/>
      <c r="I849" s="223"/>
      <c r="J849" s="44"/>
      <c r="K849" s="44"/>
      <c r="L849" s="48"/>
      <c r="M849" s="224"/>
      <c r="N849" s="225"/>
      <c r="O849" s="88"/>
      <c r="P849" s="88"/>
      <c r="Q849" s="88"/>
      <c r="R849" s="88"/>
      <c r="S849" s="88"/>
      <c r="T849" s="89"/>
      <c r="U849" s="42"/>
      <c r="V849" s="42"/>
      <c r="W849" s="42"/>
      <c r="X849" s="42"/>
      <c r="Y849" s="42"/>
      <c r="Z849" s="42"/>
      <c r="AA849" s="42"/>
      <c r="AB849" s="42"/>
      <c r="AC849" s="42"/>
      <c r="AD849" s="42"/>
      <c r="AE849" s="42"/>
      <c r="AT849" s="20" t="s">
        <v>133</v>
      </c>
      <c r="AU849" s="20" t="s">
        <v>91</v>
      </c>
    </row>
    <row r="850" s="2" customFormat="1">
      <c r="A850" s="42"/>
      <c r="B850" s="43"/>
      <c r="C850" s="44"/>
      <c r="D850" s="232" t="s">
        <v>214</v>
      </c>
      <c r="E850" s="44"/>
      <c r="F850" s="273" t="s">
        <v>758</v>
      </c>
      <c r="G850" s="44"/>
      <c r="H850" s="44"/>
      <c r="I850" s="223"/>
      <c r="J850" s="44"/>
      <c r="K850" s="44"/>
      <c r="L850" s="48"/>
      <c r="M850" s="224"/>
      <c r="N850" s="225"/>
      <c r="O850" s="88"/>
      <c r="P850" s="88"/>
      <c r="Q850" s="88"/>
      <c r="R850" s="88"/>
      <c r="S850" s="88"/>
      <c r="T850" s="89"/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T850" s="20" t="s">
        <v>214</v>
      </c>
      <c r="AU850" s="20" t="s">
        <v>91</v>
      </c>
    </row>
    <row r="851" s="13" customFormat="1">
      <c r="A851" s="13"/>
      <c r="B851" s="230"/>
      <c r="C851" s="231"/>
      <c r="D851" s="232" t="s">
        <v>193</v>
      </c>
      <c r="E851" s="233" t="s">
        <v>35</v>
      </c>
      <c r="F851" s="234" t="s">
        <v>759</v>
      </c>
      <c r="G851" s="231"/>
      <c r="H851" s="233" t="s">
        <v>35</v>
      </c>
      <c r="I851" s="235"/>
      <c r="J851" s="231"/>
      <c r="K851" s="231"/>
      <c r="L851" s="236"/>
      <c r="M851" s="237"/>
      <c r="N851" s="238"/>
      <c r="O851" s="238"/>
      <c r="P851" s="238"/>
      <c r="Q851" s="238"/>
      <c r="R851" s="238"/>
      <c r="S851" s="238"/>
      <c r="T851" s="239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0" t="s">
        <v>193</v>
      </c>
      <c r="AU851" s="240" t="s">
        <v>91</v>
      </c>
      <c r="AV851" s="13" t="s">
        <v>89</v>
      </c>
      <c r="AW851" s="13" t="s">
        <v>41</v>
      </c>
      <c r="AX851" s="13" t="s">
        <v>81</v>
      </c>
      <c r="AY851" s="240" t="s">
        <v>123</v>
      </c>
    </row>
    <row r="852" s="13" customFormat="1">
      <c r="A852" s="13"/>
      <c r="B852" s="230"/>
      <c r="C852" s="231"/>
      <c r="D852" s="232" t="s">
        <v>193</v>
      </c>
      <c r="E852" s="233" t="s">
        <v>35</v>
      </c>
      <c r="F852" s="234" t="s">
        <v>760</v>
      </c>
      <c r="G852" s="231"/>
      <c r="H852" s="233" t="s">
        <v>35</v>
      </c>
      <c r="I852" s="235"/>
      <c r="J852" s="231"/>
      <c r="K852" s="231"/>
      <c r="L852" s="236"/>
      <c r="M852" s="237"/>
      <c r="N852" s="238"/>
      <c r="O852" s="238"/>
      <c r="P852" s="238"/>
      <c r="Q852" s="238"/>
      <c r="R852" s="238"/>
      <c r="S852" s="238"/>
      <c r="T852" s="239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0" t="s">
        <v>193</v>
      </c>
      <c r="AU852" s="240" t="s">
        <v>91</v>
      </c>
      <c r="AV852" s="13" t="s">
        <v>89</v>
      </c>
      <c r="AW852" s="13" t="s">
        <v>41</v>
      </c>
      <c r="AX852" s="13" t="s">
        <v>81</v>
      </c>
      <c r="AY852" s="240" t="s">
        <v>123</v>
      </c>
    </row>
    <row r="853" s="13" customFormat="1">
      <c r="A853" s="13"/>
      <c r="B853" s="230"/>
      <c r="C853" s="231"/>
      <c r="D853" s="232" t="s">
        <v>193</v>
      </c>
      <c r="E853" s="233" t="s">
        <v>35</v>
      </c>
      <c r="F853" s="234" t="s">
        <v>761</v>
      </c>
      <c r="G853" s="231"/>
      <c r="H853" s="233" t="s">
        <v>35</v>
      </c>
      <c r="I853" s="235"/>
      <c r="J853" s="231"/>
      <c r="K853" s="231"/>
      <c r="L853" s="236"/>
      <c r="M853" s="237"/>
      <c r="N853" s="238"/>
      <c r="O853" s="238"/>
      <c r="P853" s="238"/>
      <c r="Q853" s="238"/>
      <c r="R853" s="238"/>
      <c r="S853" s="238"/>
      <c r="T853" s="239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0" t="s">
        <v>193</v>
      </c>
      <c r="AU853" s="240" t="s">
        <v>91</v>
      </c>
      <c r="AV853" s="13" t="s">
        <v>89</v>
      </c>
      <c r="AW853" s="13" t="s">
        <v>41</v>
      </c>
      <c r="AX853" s="13" t="s">
        <v>81</v>
      </c>
      <c r="AY853" s="240" t="s">
        <v>123</v>
      </c>
    </row>
    <row r="854" s="14" customFormat="1">
      <c r="A854" s="14"/>
      <c r="B854" s="241"/>
      <c r="C854" s="242"/>
      <c r="D854" s="232" t="s">
        <v>193</v>
      </c>
      <c r="E854" s="243" t="s">
        <v>35</v>
      </c>
      <c r="F854" s="244" t="s">
        <v>366</v>
      </c>
      <c r="G854" s="242"/>
      <c r="H854" s="245">
        <v>22</v>
      </c>
      <c r="I854" s="246"/>
      <c r="J854" s="242"/>
      <c r="K854" s="242"/>
      <c r="L854" s="247"/>
      <c r="M854" s="248"/>
      <c r="N854" s="249"/>
      <c r="O854" s="249"/>
      <c r="P854" s="249"/>
      <c r="Q854" s="249"/>
      <c r="R854" s="249"/>
      <c r="S854" s="249"/>
      <c r="T854" s="250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1" t="s">
        <v>193</v>
      </c>
      <c r="AU854" s="251" t="s">
        <v>91</v>
      </c>
      <c r="AV854" s="14" t="s">
        <v>91</v>
      </c>
      <c r="AW854" s="14" t="s">
        <v>41</v>
      </c>
      <c r="AX854" s="14" t="s">
        <v>89</v>
      </c>
      <c r="AY854" s="251" t="s">
        <v>123</v>
      </c>
    </row>
    <row r="855" s="2" customFormat="1" ht="16.5" customHeight="1">
      <c r="A855" s="42"/>
      <c r="B855" s="43"/>
      <c r="C855" s="208" t="s">
        <v>762</v>
      </c>
      <c r="D855" s="208" t="s">
        <v>126</v>
      </c>
      <c r="E855" s="209" t="s">
        <v>763</v>
      </c>
      <c r="F855" s="210" t="s">
        <v>764</v>
      </c>
      <c r="G855" s="211" t="s">
        <v>331</v>
      </c>
      <c r="H855" s="212">
        <v>5</v>
      </c>
      <c r="I855" s="213"/>
      <c r="J855" s="214">
        <f>ROUND(I855*H855,2)</f>
        <v>0</v>
      </c>
      <c r="K855" s="210" t="s">
        <v>130</v>
      </c>
      <c r="L855" s="48"/>
      <c r="M855" s="215" t="s">
        <v>35</v>
      </c>
      <c r="N855" s="216" t="s">
        <v>52</v>
      </c>
      <c r="O855" s="88"/>
      <c r="P855" s="217">
        <f>O855*H855</f>
        <v>0</v>
      </c>
      <c r="Q855" s="217">
        <v>0</v>
      </c>
      <c r="R855" s="217">
        <f>Q855*H855</f>
        <v>0</v>
      </c>
      <c r="S855" s="217">
        <v>0.0039399999999999999</v>
      </c>
      <c r="T855" s="218">
        <f>S855*H855</f>
        <v>0.019699999999999999</v>
      </c>
      <c r="U855" s="42"/>
      <c r="V855" s="42"/>
      <c r="W855" s="42"/>
      <c r="X855" s="42"/>
      <c r="Y855" s="42"/>
      <c r="Z855" s="42"/>
      <c r="AA855" s="42"/>
      <c r="AB855" s="42"/>
      <c r="AC855" s="42"/>
      <c r="AD855" s="42"/>
      <c r="AE855" s="42"/>
      <c r="AR855" s="219" t="s">
        <v>311</v>
      </c>
      <c r="AT855" s="219" t="s">
        <v>126</v>
      </c>
      <c r="AU855" s="219" t="s">
        <v>91</v>
      </c>
      <c r="AY855" s="20" t="s">
        <v>123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89</v>
      </c>
      <c r="BK855" s="220">
        <f>ROUND(I855*H855,2)</f>
        <v>0</v>
      </c>
      <c r="BL855" s="20" t="s">
        <v>311</v>
      </c>
      <c r="BM855" s="219" t="s">
        <v>765</v>
      </c>
    </row>
    <row r="856" s="2" customFormat="1">
      <c r="A856" s="42"/>
      <c r="B856" s="43"/>
      <c r="C856" s="44"/>
      <c r="D856" s="221" t="s">
        <v>133</v>
      </c>
      <c r="E856" s="44"/>
      <c r="F856" s="222" t="s">
        <v>766</v>
      </c>
      <c r="G856" s="44"/>
      <c r="H856" s="44"/>
      <c r="I856" s="223"/>
      <c r="J856" s="44"/>
      <c r="K856" s="44"/>
      <c r="L856" s="48"/>
      <c r="M856" s="224"/>
      <c r="N856" s="225"/>
      <c r="O856" s="88"/>
      <c r="P856" s="88"/>
      <c r="Q856" s="88"/>
      <c r="R856" s="88"/>
      <c r="S856" s="88"/>
      <c r="T856" s="89"/>
      <c r="U856" s="42"/>
      <c r="V856" s="42"/>
      <c r="W856" s="42"/>
      <c r="X856" s="42"/>
      <c r="Y856" s="42"/>
      <c r="Z856" s="42"/>
      <c r="AA856" s="42"/>
      <c r="AB856" s="42"/>
      <c r="AC856" s="42"/>
      <c r="AD856" s="42"/>
      <c r="AE856" s="42"/>
      <c r="AT856" s="20" t="s">
        <v>133</v>
      </c>
      <c r="AU856" s="20" t="s">
        <v>91</v>
      </c>
    </row>
    <row r="857" s="2" customFormat="1">
      <c r="A857" s="42"/>
      <c r="B857" s="43"/>
      <c r="C857" s="44"/>
      <c r="D857" s="232" t="s">
        <v>214</v>
      </c>
      <c r="E857" s="44"/>
      <c r="F857" s="273" t="s">
        <v>767</v>
      </c>
      <c r="G857" s="44"/>
      <c r="H857" s="44"/>
      <c r="I857" s="223"/>
      <c r="J857" s="44"/>
      <c r="K857" s="44"/>
      <c r="L857" s="48"/>
      <c r="M857" s="224"/>
      <c r="N857" s="225"/>
      <c r="O857" s="88"/>
      <c r="P857" s="88"/>
      <c r="Q857" s="88"/>
      <c r="R857" s="88"/>
      <c r="S857" s="88"/>
      <c r="T857" s="89"/>
      <c r="U857" s="42"/>
      <c r="V857" s="42"/>
      <c r="W857" s="42"/>
      <c r="X857" s="42"/>
      <c r="Y857" s="42"/>
      <c r="Z857" s="42"/>
      <c r="AA857" s="42"/>
      <c r="AB857" s="42"/>
      <c r="AC857" s="42"/>
      <c r="AD857" s="42"/>
      <c r="AE857" s="42"/>
      <c r="AT857" s="20" t="s">
        <v>214</v>
      </c>
      <c r="AU857" s="20" t="s">
        <v>91</v>
      </c>
    </row>
    <row r="858" s="13" customFormat="1">
      <c r="A858" s="13"/>
      <c r="B858" s="230"/>
      <c r="C858" s="231"/>
      <c r="D858" s="232" t="s">
        <v>193</v>
      </c>
      <c r="E858" s="233" t="s">
        <v>35</v>
      </c>
      <c r="F858" s="234" t="s">
        <v>219</v>
      </c>
      <c r="G858" s="231"/>
      <c r="H858" s="233" t="s">
        <v>35</v>
      </c>
      <c r="I858" s="235"/>
      <c r="J858" s="231"/>
      <c r="K858" s="231"/>
      <c r="L858" s="236"/>
      <c r="M858" s="237"/>
      <c r="N858" s="238"/>
      <c r="O858" s="238"/>
      <c r="P858" s="238"/>
      <c r="Q858" s="238"/>
      <c r="R858" s="238"/>
      <c r="S858" s="238"/>
      <c r="T858" s="239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0" t="s">
        <v>193</v>
      </c>
      <c r="AU858" s="240" t="s">
        <v>91</v>
      </c>
      <c r="AV858" s="13" t="s">
        <v>89</v>
      </c>
      <c r="AW858" s="13" t="s">
        <v>41</v>
      </c>
      <c r="AX858" s="13" t="s">
        <v>81</v>
      </c>
      <c r="AY858" s="240" t="s">
        <v>123</v>
      </c>
    </row>
    <row r="859" s="13" customFormat="1">
      <c r="A859" s="13"/>
      <c r="B859" s="230"/>
      <c r="C859" s="231"/>
      <c r="D859" s="232" t="s">
        <v>193</v>
      </c>
      <c r="E859" s="233" t="s">
        <v>35</v>
      </c>
      <c r="F859" s="234" t="s">
        <v>220</v>
      </c>
      <c r="G859" s="231"/>
      <c r="H859" s="233" t="s">
        <v>35</v>
      </c>
      <c r="I859" s="235"/>
      <c r="J859" s="231"/>
      <c r="K859" s="231"/>
      <c r="L859" s="236"/>
      <c r="M859" s="237"/>
      <c r="N859" s="238"/>
      <c r="O859" s="238"/>
      <c r="P859" s="238"/>
      <c r="Q859" s="238"/>
      <c r="R859" s="238"/>
      <c r="S859" s="238"/>
      <c r="T859" s="239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0" t="s">
        <v>193</v>
      </c>
      <c r="AU859" s="240" t="s">
        <v>91</v>
      </c>
      <c r="AV859" s="13" t="s">
        <v>89</v>
      </c>
      <c r="AW859" s="13" t="s">
        <v>41</v>
      </c>
      <c r="AX859" s="13" t="s">
        <v>81</v>
      </c>
      <c r="AY859" s="240" t="s">
        <v>123</v>
      </c>
    </row>
    <row r="860" s="13" customFormat="1">
      <c r="A860" s="13"/>
      <c r="B860" s="230"/>
      <c r="C860" s="231"/>
      <c r="D860" s="232" t="s">
        <v>193</v>
      </c>
      <c r="E860" s="233" t="s">
        <v>35</v>
      </c>
      <c r="F860" s="234" t="s">
        <v>221</v>
      </c>
      <c r="G860" s="231"/>
      <c r="H860" s="233" t="s">
        <v>35</v>
      </c>
      <c r="I860" s="235"/>
      <c r="J860" s="231"/>
      <c r="K860" s="231"/>
      <c r="L860" s="236"/>
      <c r="M860" s="237"/>
      <c r="N860" s="238"/>
      <c r="O860" s="238"/>
      <c r="P860" s="238"/>
      <c r="Q860" s="238"/>
      <c r="R860" s="238"/>
      <c r="S860" s="238"/>
      <c r="T860" s="23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0" t="s">
        <v>193</v>
      </c>
      <c r="AU860" s="240" t="s">
        <v>91</v>
      </c>
      <c r="AV860" s="13" t="s">
        <v>89</v>
      </c>
      <c r="AW860" s="13" t="s">
        <v>41</v>
      </c>
      <c r="AX860" s="13" t="s">
        <v>81</v>
      </c>
      <c r="AY860" s="240" t="s">
        <v>123</v>
      </c>
    </row>
    <row r="861" s="14" customFormat="1">
      <c r="A861" s="14"/>
      <c r="B861" s="241"/>
      <c r="C861" s="242"/>
      <c r="D861" s="232" t="s">
        <v>193</v>
      </c>
      <c r="E861" s="243" t="s">
        <v>35</v>
      </c>
      <c r="F861" s="244" t="s">
        <v>768</v>
      </c>
      <c r="G861" s="242"/>
      <c r="H861" s="245">
        <v>5</v>
      </c>
      <c r="I861" s="246"/>
      <c r="J861" s="242"/>
      <c r="K861" s="242"/>
      <c r="L861" s="247"/>
      <c r="M861" s="248"/>
      <c r="N861" s="249"/>
      <c r="O861" s="249"/>
      <c r="P861" s="249"/>
      <c r="Q861" s="249"/>
      <c r="R861" s="249"/>
      <c r="S861" s="249"/>
      <c r="T861" s="25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1" t="s">
        <v>193</v>
      </c>
      <c r="AU861" s="251" t="s">
        <v>91</v>
      </c>
      <c r="AV861" s="14" t="s">
        <v>91</v>
      </c>
      <c r="AW861" s="14" t="s">
        <v>41</v>
      </c>
      <c r="AX861" s="14" t="s">
        <v>89</v>
      </c>
      <c r="AY861" s="251" t="s">
        <v>123</v>
      </c>
    </row>
    <row r="862" s="2" customFormat="1" ht="16.5" customHeight="1">
      <c r="A862" s="42"/>
      <c r="B862" s="43"/>
      <c r="C862" s="208" t="s">
        <v>769</v>
      </c>
      <c r="D862" s="208" t="s">
        <v>126</v>
      </c>
      <c r="E862" s="209" t="s">
        <v>770</v>
      </c>
      <c r="F862" s="210" t="s">
        <v>771</v>
      </c>
      <c r="G862" s="211" t="s">
        <v>331</v>
      </c>
      <c r="H862" s="212">
        <v>24</v>
      </c>
      <c r="I862" s="213"/>
      <c r="J862" s="214">
        <f>ROUND(I862*H862,2)</f>
        <v>0</v>
      </c>
      <c r="K862" s="210" t="s">
        <v>130</v>
      </c>
      <c r="L862" s="48"/>
      <c r="M862" s="215" t="s">
        <v>35</v>
      </c>
      <c r="N862" s="216" t="s">
        <v>52</v>
      </c>
      <c r="O862" s="88"/>
      <c r="P862" s="217">
        <f>O862*H862</f>
        <v>0</v>
      </c>
      <c r="Q862" s="217">
        <v>0</v>
      </c>
      <c r="R862" s="217">
        <f>Q862*H862</f>
        <v>0</v>
      </c>
      <c r="S862" s="217">
        <v>0</v>
      </c>
      <c r="T862" s="218">
        <f>S862*H862</f>
        <v>0</v>
      </c>
      <c r="U862" s="42"/>
      <c r="V862" s="42"/>
      <c r="W862" s="42"/>
      <c r="X862" s="42"/>
      <c r="Y862" s="42"/>
      <c r="Z862" s="42"/>
      <c r="AA862" s="42"/>
      <c r="AB862" s="42"/>
      <c r="AC862" s="42"/>
      <c r="AD862" s="42"/>
      <c r="AE862" s="42"/>
      <c r="AR862" s="219" t="s">
        <v>311</v>
      </c>
      <c r="AT862" s="219" t="s">
        <v>126</v>
      </c>
      <c r="AU862" s="219" t="s">
        <v>91</v>
      </c>
      <c r="AY862" s="20" t="s">
        <v>123</v>
      </c>
      <c r="BE862" s="220">
        <f>IF(N862="základní",J862,0)</f>
        <v>0</v>
      </c>
      <c r="BF862" s="220">
        <f>IF(N862="snížená",J862,0)</f>
        <v>0</v>
      </c>
      <c r="BG862" s="220">
        <f>IF(N862="zákl. přenesená",J862,0)</f>
        <v>0</v>
      </c>
      <c r="BH862" s="220">
        <f>IF(N862="sníž. přenesená",J862,0)</f>
        <v>0</v>
      </c>
      <c r="BI862" s="220">
        <f>IF(N862="nulová",J862,0)</f>
        <v>0</v>
      </c>
      <c r="BJ862" s="20" t="s">
        <v>89</v>
      </c>
      <c r="BK862" s="220">
        <f>ROUND(I862*H862,2)</f>
        <v>0</v>
      </c>
      <c r="BL862" s="20" t="s">
        <v>311</v>
      </c>
      <c r="BM862" s="219" t="s">
        <v>772</v>
      </c>
    </row>
    <row r="863" s="2" customFormat="1">
      <c r="A863" s="42"/>
      <c r="B863" s="43"/>
      <c r="C863" s="44"/>
      <c r="D863" s="221" t="s">
        <v>133</v>
      </c>
      <c r="E863" s="44"/>
      <c r="F863" s="222" t="s">
        <v>773</v>
      </c>
      <c r="G863" s="44"/>
      <c r="H863" s="44"/>
      <c r="I863" s="223"/>
      <c r="J863" s="44"/>
      <c r="K863" s="44"/>
      <c r="L863" s="48"/>
      <c r="M863" s="224"/>
      <c r="N863" s="225"/>
      <c r="O863" s="88"/>
      <c r="P863" s="88"/>
      <c r="Q863" s="88"/>
      <c r="R863" s="88"/>
      <c r="S863" s="88"/>
      <c r="T863" s="89"/>
      <c r="U863" s="42"/>
      <c r="V863" s="42"/>
      <c r="W863" s="42"/>
      <c r="X863" s="42"/>
      <c r="Y863" s="42"/>
      <c r="Z863" s="42"/>
      <c r="AA863" s="42"/>
      <c r="AB863" s="42"/>
      <c r="AC863" s="42"/>
      <c r="AD863" s="42"/>
      <c r="AE863" s="42"/>
      <c r="AT863" s="20" t="s">
        <v>133</v>
      </c>
      <c r="AU863" s="20" t="s">
        <v>91</v>
      </c>
    </row>
    <row r="864" s="2" customFormat="1">
      <c r="A864" s="42"/>
      <c r="B864" s="43"/>
      <c r="C864" s="44"/>
      <c r="D864" s="232" t="s">
        <v>214</v>
      </c>
      <c r="E864" s="44"/>
      <c r="F864" s="273" t="s">
        <v>742</v>
      </c>
      <c r="G864" s="44"/>
      <c r="H864" s="44"/>
      <c r="I864" s="223"/>
      <c r="J864" s="44"/>
      <c r="K864" s="44"/>
      <c r="L864" s="48"/>
      <c r="M864" s="224"/>
      <c r="N864" s="225"/>
      <c r="O864" s="88"/>
      <c r="P864" s="88"/>
      <c r="Q864" s="88"/>
      <c r="R864" s="88"/>
      <c r="S864" s="88"/>
      <c r="T864" s="89"/>
      <c r="U864" s="42"/>
      <c r="V864" s="42"/>
      <c r="W864" s="42"/>
      <c r="X864" s="42"/>
      <c r="Y864" s="42"/>
      <c r="Z864" s="42"/>
      <c r="AA864" s="42"/>
      <c r="AB864" s="42"/>
      <c r="AC864" s="42"/>
      <c r="AD864" s="42"/>
      <c r="AE864" s="42"/>
      <c r="AT864" s="20" t="s">
        <v>214</v>
      </c>
      <c r="AU864" s="20" t="s">
        <v>91</v>
      </c>
    </row>
    <row r="865" s="13" customFormat="1">
      <c r="A865" s="13"/>
      <c r="B865" s="230"/>
      <c r="C865" s="231"/>
      <c r="D865" s="232" t="s">
        <v>193</v>
      </c>
      <c r="E865" s="233" t="s">
        <v>35</v>
      </c>
      <c r="F865" s="234" t="s">
        <v>743</v>
      </c>
      <c r="G865" s="231"/>
      <c r="H865" s="233" t="s">
        <v>35</v>
      </c>
      <c r="I865" s="235"/>
      <c r="J865" s="231"/>
      <c r="K865" s="231"/>
      <c r="L865" s="236"/>
      <c r="M865" s="237"/>
      <c r="N865" s="238"/>
      <c r="O865" s="238"/>
      <c r="P865" s="238"/>
      <c r="Q865" s="238"/>
      <c r="R865" s="238"/>
      <c r="S865" s="238"/>
      <c r="T865" s="239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0" t="s">
        <v>193</v>
      </c>
      <c r="AU865" s="240" t="s">
        <v>91</v>
      </c>
      <c r="AV865" s="13" t="s">
        <v>89</v>
      </c>
      <c r="AW865" s="13" t="s">
        <v>41</v>
      </c>
      <c r="AX865" s="13" t="s">
        <v>81</v>
      </c>
      <c r="AY865" s="240" t="s">
        <v>123</v>
      </c>
    </row>
    <row r="866" s="13" customFormat="1">
      <c r="A866" s="13"/>
      <c r="B866" s="230"/>
      <c r="C866" s="231"/>
      <c r="D866" s="232" t="s">
        <v>193</v>
      </c>
      <c r="E866" s="233" t="s">
        <v>35</v>
      </c>
      <c r="F866" s="234" t="s">
        <v>744</v>
      </c>
      <c r="G866" s="231"/>
      <c r="H866" s="233" t="s">
        <v>35</v>
      </c>
      <c r="I866" s="235"/>
      <c r="J866" s="231"/>
      <c r="K866" s="231"/>
      <c r="L866" s="236"/>
      <c r="M866" s="237"/>
      <c r="N866" s="238"/>
      <c r="O866" s="238"/>
      <c r="P866" s="238"/>
      <c r="Q866" s="238"/>
      <c r="R866" s="238"/>
      <c r="S866" s="238"/>
      <c r="T866" s="239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0" t="s">
        <v>193</v>
      </c>
      <c r="AU866" s="240" t="s">
        <v>91</v>
      </c>
      <c r="AV866" s="13" t="s">
        <v>89</v>
      </c>
      <c r="AW866" s="13" t="s">
        <v>41</v>
      </c>
      <c r="AX866" s="13" t="s">
        <v>81</v>
      </c>
      <c r="AY866" s="240" t="s">
        <v>123</v>
      </c>
    </row>
    <row r="867" s="13" customFormat="1">
      <c r="A867" s="13"/>
      <c r="B867" s="230"/>
      <c r="C867" s="231"/>
      <c r="D867" s="232" t="s">
        <v>193</v>
      </c>
      <c r="E867" s="233" t="s">
        <v>35</v>
      </c>
      <c r="F867" s="234" t="s">
        <v>745</v>
      </c>
      <c r="G867" s="231"/>
      <c r="H867" s="233" t="s">
        <v>35</v>
      </c>
      <c r="I867" s="235"/>
      <c r="J867" s="231"/>
      <c r="K867" s="231"/>
      <c r="L867" s="236"/>
      <c r="M867" s="237"/>
      <c r="N867" s="238"/>
      <c r="O867" s="238"/>
      <c r="P867" s="238"/>
      <c r="Q867" s="238"/>
      <c r="R867" s="238"/>
      <c r="S867" s="238"/>
      <c r="T867" s="239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0" t="s">
        <v>193</v>
      </c>
      <c r="AU867" s="240" t="s">
        <v>91</v>
      </c>
      <c r="AV867" s="13" t="s">
        <v>89</v>
      </c>
      <c r="AW867" s="13" t="s">
        <v>41</v>
      </c>
      <c r="AX867" s="13" t="s">
        <v>81</v>
      </c>
      <c r="AY867" s="240" t="s">
        <v>123</v>
      </c>
    </row>
    <row r="868" s="14" customFormat="1">
      <c r="A868" s="14"/>
      <c r="B868" s="241"/>
      <c r="C868" s="242"/>
      <c r="D868" s="232" t="s">
        <v>193</v>
      </c>
      <c r="E868" s="243" t="s">
        <v>35</v>
      </c>
      <c r="F868" s="244" t="s">
        <v>377</v>
      </c>
      <c r="G868" s="242"/>
      <c r="H868" s="245">
        <v>24</v>
      </c>
      <c r="I868" s="246"/>
      <c r="J868" s="242"/>
      <c r="K868" s="242"/>
      <c r="L868" s="247"/>
      <c r="M868" s="248"/>
      <c r="N868" s="249"/>
      <c r="O868" s="249"/>
      <c r="P868" s="249"/>
      <c r="Q868" s="249"/>
      <c r="R868" s="249"/>
      <c r="S868" s="249"/>
      <c r="T868" s="250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1" t="s">
        <v>193</v>
      </c>
      <c r="AU868" s="251" t="s">
        <v>91</v>
      </c>
      <c r="AV868" s="14" t="s">
        <v>91</v>
      </c>
      <c r="AW868" s="14" t="s">
        <v>41</v>
      </c>
      <c r="AX868" s="14" t="s">
        <v>89</v>
      </c>
      <c r="AY868" s="251" t="s">
        <v>123</v>
      </c>
    </row>
    <row r="869" s="2" customFormat="1" ht="24.15" customHeight="1">
      <c r="A869" s="42"/>
      <c r="B869" s="43"/>
      <c r="C869" s="208" t="s">
        <v>774</v>
      </c>
      <c r="D869" s="208" t="s">
        <v>126</v>
      </c>
      <c r="E869" s="209" t="s">
        <v>775</v>
      </c>
      <c r="F869" s="210" t="s">
        <v>776</v>
      </c>
      <c r="G869" s="211" t="s">
        <v>262</v>
      </c>
      <c r="H869" s="212">
        <v>8</v>
      </c>
      <c r="I869" s="213"/>
      <c r="J869" s="214">
        <f>ROUND(I869*H869,2)</f>
        <v>0</v>
      </c>
      <c r="K869" s="210" t="s">
        <v>130</v>
      </c>
      <c r="L869" s="48"/>
      <c r="M869" s="215" t="s">
        <v>35</v>
      </c>
      <c r="N869" s="216" t="s">
        <v>52</v>
      </c>
      <c r="O869" s="88"/>
      <c r="P869" s="217">
        <f>O869*H869</f>
        <v>0</v>
      </c>
      <c r="Q869" s="217">
        <v>0</v>
      </c>
      <c r="R869" s="217">
        <f>Q869*H869</f>
        <v>0</v>
      </c>
      <c r="S869" s="217">
        <v>0</v>
      </c>
      <c r="T869" s="218">
        <f>S869*H869</f>
        <v>0</v>
      </c>
      <c r="U869" s="42"/>
      <c r="V869" s="42"/>
      <c r="W869" s="42"/>
      <c r="X869" s="42"/>
      <c r="Y869" s="42"/>
      <c r="Z869" s="42"/>
      <c r="AA869" s="42"/>
      <c r="AB869" s="42"/>
      <c r="AC869" s="42"/>
      <c r="AD869" s="42"/>
      <c r="AE869" s="42"/>
      <c r="AR869" s="219" t="s">
        <v>311</v>
      </c>
      <c r="AT869" s="219" t="s">
        <v>126</v>
      </c>
      <c r="AU869" s="219" t="s">
        <v>91</v>
      </c>
      <c r="AY869" s="20" t="s">
        <v>123</v>
      </c>
      <c r="BE869" s="220">
        <f>IF(N869="základní",J869,0)</f>
        <v>0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20" t="s">
        <v>89</v>
      </c>
      <c r="BK869" s="220">
        <f>ROUND(I869*H869,2)</f>
        <v>0</v>
      </c>
      <c r="BL869" s="20" t="s">
        <v>311</v>
      </c>
      <c r="BM869" s="219" t="s">
        <v>777</v>
      </c>
    </row>
    <row r="870" s="2" customFormat="1">
      <c r="A870" s="42"/>
      <c r="B870" s="43"/>
      <c r="C870" s="44"/>
      <c r="D870" s="221" t="s">
        <v>133</v>
      </c>
      <c r="E870" s="44"/>
      <c r="F870" s="222" t="s">
        <v>778</v>
      </c>
      <c r="G870" s="44"/>
      <c r="H870" s="44"/>
      <c r="I870" s="223"/>
      <c r="J870" s="44"/>
      <c r="K870" s="44"/>
      <c r="L870" s="48"/>
      <c r="M870" s="224"/>
      <c r="N870" s="225"/>
      <c r="O870" s="88"/>
      <c r="P870" s="88"/>
      <c r="Q870" s="88"/>
      <c r="R870" s="88"/>
      <c r="S870" s="88"/>
      <c r="T870" s="89"/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T870" s="20" t="s">
        <v>133</v>
      </c>
      <c r="AU870" s="20" t="s">
        <v>91</v>
      </c>
    </row>
    <row r="871" s="2" customFormat="1">
      <c r="A871" s="42"/>
      <c r="B871" s="43"/>
      <c r="C871" s="44"/>
      <c r="D871" s="232" t="s">
        <v>214</v>
      </c>
      <c r="E871" s="44"/>
      <c r="F871" s="273" t="s">
        <v>742</v>
      </c>
      <c r="G871" s="44"/>
      <c r="H871" s="44"/>
      <c r="I871" s="223"/>
      <c r="J871" s="44"/>
      <c r="K871" s="44"/>
      <c r="L871" s="48"/>
      <c r="M871" s="224"/>
      <c r="N871" s="225"/>
      <c r="O871" s="88"/>
      <c r="P871" s="88"/>
      <c r="Q871" s="88"/>
      <c r="R871" s="88"/>
      <c r="S871" s="88"/>
      <c r="T871" s="89"/>
      <c r="U871" s="42"/>
      <c r="V871" s="42"/>
      <c r="W871" s="42"/>
      <c r="X871" s="42"/>
      <c r="Y871" s="42"/>
      <c r="Z871" s="42"/>
      <c r="AA871" s="42"/>
      <c r="AB871" s="42"/>
      <c r="AC871" s="42"/>
      <c r="AD871" s="42"/>
      <c r="AE871" s="42"/>
      <c r="AT871" s="20" t="s">
        <v>214</v>
      </c>
      <c r="AU871" s="20" t="s">
        <v>91</v>
      </c>
    </row>
    <row r="872" s="13" customFormat="1">
      <c r="A872" s="13"/>
      <c r="B872" s="230"/>
      <c r="C872" s="231"/>
      <c r="D872" s="232" t="s">
        <v>193</v>
      </c>
      <c r="E872" s="233" t="s">
        <v>35</v>
      </c>
      <c r="F872" s="234" t="s">
        <v>743</v>
      </c>
      <c r="G872" s="231"/>
      <c r="H872" s="233" t="s">
        <v>35</v>
      </c>
      <c r="I872" s="235"/>
      <c r="J872" s="231"/>
      <c r="K872" s="231"/>
      <c r="L872" s="236"/>
      <c r="M872" s="237"/>
      <c r="N872" s="238"/>
      <c r="O872" s="238"/>
      <c r="P872" s="238"/>
      <c r="Q872" s="238"/>
      <c r="R872" s="238"/>
      <c r="S872" s="238"/>
      <c r="T872" s="239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0" t="s">
        <v>193</v>
      </c>
      <c r="AU872" s="240" t="s">
        <v>91</v>
      </c>
      <c r="AV872" s="13" t="s">
        <v>89</v>
      </c>
      <c r="AW872" s="13" t="s">
        <v>41</v>
      </c>
      <c r="AX872" s="13" t="s">
        <v>81</v>
      </c>
      <c r="AY872" s="240" t="s">
        <v>123</v>
      </c>
    </row>
    <row r="873" s="13" customFormat="1">
      <c r="A873" s="13"/>
      <c r="B873" s="230"/>
      <c r="C873" s="231"/>
      <c r="D873" s="232" t="s">
        <v>193</v>
      </c>
      <c r="E873" s="233" t="s">
        <v>35</v>
      </c>
      <c r="F873" s="234" t="s">
        <v>744</v>
      </c>
      <c r="G873" s="231"/>
      <c r="H873" s="233" t="s">
        <v>35</v>
      </c>
      <c r="I873" s="235"/>
      <c r="J873" s="231"/>
      <c r="K873" s="231"/>
      <c r="L873" s="236"/>
      <c r="M873" s="237"/>
      <c r="N873" s="238"/>
      <c r="O873" s="238"/>
      <c r="P873" s="238"/>
      <c r="Q873" s="238"/>
      <c r="R873" s="238"/>
      <c r="S873" s="238"/>
      <c r="T873" s="239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0" t="s">
        <v>193</v>
      </c>
      <c r="AU873" s="240" t="s">
        <v>91</v>
      </c>
      <c r="AV873" s="13" t="s">
        <v>89</v>
      </c>
      <c r="AW873" s="13" t="s">
        <v>41</v>
      </c>
      <c r="AX873" s="13" t="s">
        <v>81</v>
      </c>
      <c r="AY873" s="240" t="s">
        <v>123</v>
      </c>
    </row>
    <row r="874" s="13" customFormat="1">
      <c r="A874" s="13"/>
      <c r="B874" s="230"/>
      <c r="C874" s="231"/>
      <c r="D874" s="232" t="s">
        <v>193</v>
      </c>
      <c r="E874" s="233" t="s">
        <v>35</v>
      </c>
      <c r="F874" s="234" t="s">
        <v>745</v>
      </c>
      <c r="G874" s="231"/>
      <c r="H874" s="233" t="s">
        <v>35</v>
      </c>
      <c r="I874" s="235"/>
      <c r="J874" s="231"/>
      <c r="K874" s="231"/>
      <c r="L874" s="236"/>
      <c r="M874" s="237"/>
      <c r="N874" s="238"/>
      <c r="O874" s="238"/>
      <c r="P874" s="238"/>
      <c r="Q874" s="238"/>
      <c r="R874" s="238"/>
      <c r="S874" s="238"/>
      <c r="T874" s="239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0" t="s">
        <v>193</v>
      </c>
      <c r="AU874" s="240" t="s">
        <v>91</v>
      </c>
      <c r="AV874" s="13" t="s">
        <v>89</v>
      </c>
      <c r="AW874" s="13" t="s">
        <v>41</v>
      </c>
      <c r="AX874" s="13" t="s">
        <v>81</v>
      </c>
      <c r="AY874" s="240" t="s">
        <v>123</v>
      </c>
    </row>
    <row r="875" s="14" customFormat="1">
      <c r="A875" s="14"/>
      <c r="B875" s="241"/>
      <c r="C875" s="242"/>
      <c r="D875" s="232" t="s">
        <v>193</v>
      </c>
      <c r="E875" s="243" t="s">
        <v>35</v>
      </c>
      <c r="F875" s="244" t="s">
        <v>206</v>
      </c>
      <c r="G875" s="242"/>
      <c r="H875" s="245">
        <v>8</v>
      </c>
      <c r="I875" s="246"/>
      <c r="J875" s="242"/>
      <c r="K875" s="242"/>
      <c r="L875" s="247"/>
      <c r="M875" s="248"/>
      <c r="N875" s="249"/>
      <c r="O875" s="249"/>
      <c r="P875" s="249"/>
      <c r="Q875" s="249"/>
      <c r="R875" s="249"/>
      <c r="S875" s="249"/>
      <c r="T875" s="250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1" t="s">
        <v>193</v>
      </c>
      <c r="AU875" s="251" t="s">
        <v>91</v>
      </c>
      <c r="AV875" s="14" t="s">
        <v>91</v>
      </c>
      <c r="AW875" s="14" t="s">
        <v>41</v>
      </c>
      <c r="AX875" s="14" t="s">
        <v>89</v>
      </c>
      <c r="AY875" s="251" t="s">
        <v>123</v>
      </c>
    </row>
    <row r="876" s="2" customFormat="1" ht="16.5" customHeight="1">
      <c r="A876" s="42"/>
      <c r="B876" s="43"/>
      <c r="C876" s="208" t="s">
        <v>779</v>
      </c>
      <c r="D876" s="208" t="s">
        <v>126</v>
      </c>
      <c r="E876" s="209" t="s">
        <v>780</v>
      </c>
      <c r="F876" s="210" t="s">
        <v>781</v>
      </c>
      <c r="G876" s="211" t="s">
        <v>331</v>
      </c>
      <c r="H876" s="212">
        <v>6</v>
      </c>
      <c r="I876" s="213"/>
      <c r="J876" s="214">
        <f>ROUND(I876*H876,2)</f>
        <v>0</v>
      </c>
      <c r="K876" s="210" t="s">
        <v>130</v>
      </c>
      <c r="L876" s="48"/>
      <c r="M876" s="215" t="s">
        <v>35</v>
      </c>
      <c r="N876" s="216" t="s">
        <v>52</v>
      </c>
      <c r="O876" s="88"/>
      <c r="P876" s="217">
        <f>O876*H876</f>
        <v>0</v>
      </c>
      <c r="Q876" s="217">
        <v>6.9999999999999994E-05</v>
      </c>
      <c r="R876" s="217">
        <f>Q876*H876</f>
        <v>0.00041999999999999996</v>
      </c>
      <c r="S876" s="217">
        <v>0</v>
      </c>
      <c r="T876" s="218">
        <f>S876*H876</f>
        <v>0</v>
      </c>
      <c r="U876" s="42"/>
      <c r="V876" s="42"/>
      <c r="W876" s="42"/>
      <c r="X876" s="42"/>
      <c r="Y876" s="42"/>
      <c r="Z876" s="42"/>
      <c r="AA876" s="42"/>
      <c r="AB876" s="42"/>
      <c r="AC876" s="42"/>
      <c r="AD876" s="42"/>
      <c r="AE876" s="42"/>
      <c r="AR876" s="219" t="s">
        <v>311</v>
      </c>
      <c r="AT876" s="219" t="s">
        <v>126</v>
      </c>
      <c r="AU876" s="219" t="s">
        <v>91</v>
      </c>
      <c r="AY876" s="20" t="s">
        <v>123</v>
      </c>
      <c r="BE876" s="220">
        <f>IF(N876="základní",J876,0)</f>
        <v>0</v>
      </c>
      <c r="BF876" s="220">
        <f>IF(N876="snížená",J876,0)</f>
        <v>0</v>
      </c>
      <c r="BG876" s="220">
        <f>IF(N876="zákl. přenesená",J876,0)</f>
        <v>0</v>
      </c>
      <c r="BH876" s="220">
        <f>IF(N876="sníž. přenesená",J876,0)</f>
        <v>0</v>
      </c>
      <c r="BI876" s="220">
        <f>IF(N876="nulová",J876,0)</f>
        <v>0</v>
      </c>
      <c r="BJ876" s="20" t="s">
        <v>89</v>
      </c>
      <c r="BK876" s="220">
        <f>ROUND(I876*H876,2)</f>
        <v>0</v>
      </c>
      <c r="BL876" s="20" t="s">
        <v>311</v>
      </c>
      <c r="BM876" s="219" t="s">
        <v>782</v>
      </c>
    </row>
    <row r="877" s="2" customFormat="1">
      <c r="A877" s="42"/>
      <c r="B877" s="43"/>
      <c r="C877" s="44"/>
      <c r="D877" s="221" t="s">
        <v>133</v>
      </c>
      <c r="E877" s="44"/>
      <c r="F877" s="222" t="s">
        <v>783</v>
      </c>
      <c r="G877" s="44"/>
      <c r="H877" s="44"/>
      <c r="I877" s="223"/>
      <c r="J877" s="44"/>
      <c r="K877" s="44"/>
      <c r="L877" s="48"/>
      <c r="M877" s="224"/>
      <c r="N877" s="225"/>
      <c r="O877" s="88"/>
      <c r="P877" s="88"/>
      <c r="Q877" s="88"/>
      <c r="R877" s="88"/>
      <c r="S877" s="88"/>
      <c r="T877" s="89"/>
      <c r="U877" s="42"/>
      <c r="V877" s="42"/>
      <c r="W877" s="42"/>
      <c r="X877" s="42"/>
      <c r="Y877" s="42"/>
      <c r="Z877" s="42"/>
      <c r="AA877" s="42"/>
      <c r="AB877" s="42"/>
      <c r="AC877" s="42"/>
      <c r="AD877" s="42"/>
      <c r="AE877" s="42"/>
      <c r="AT877" s="20" t="s">
        <v>133</v>
      </c>
      <c r="AU877" s="20" t="s">
        <v>91</v>
      </c>
    </row>
    <row r="878" s="2" customFormat="1">
      <c r="A878" s="42"/>
      <c r="B878" s="43"/>
      <c r="C878" s="44"/>
      <c r="D878" s="232" t="s">
        <v>214</v>
      </c>
      <c r="E878" s="44"/>
      <c r="F878" s="273" t="s">
        <v>748</v>
      </c>
      <c r="G878" s="44"/>
      <c r="H878" s="44"/>
      <c r="I878" s="223"/>
      <c r="J878" s="44"/>
      <c r="K878" s="44"/>
      <c r="L878" s="48"/>
      <c r="M878" s="224"/>
      <c r="N878" s="225"/>
      <c r="O878" s="88"/>
      <c r="P878" s="88"/>
      <c r="Q878" s="88"/>
      <c r="R878" s="88"/>
      <c r="S878" s="88"/>
      <c r="T878" s="89"/>
      <c r="U878" s="42"/>
      <c r="V878" s="42"/>
      <c r="W878" s="42"/>
      <c r="X878" s="42"/>
      <c r="Y878" s="42"/>
      <c r="Z878" s="42"/>
      <c r="AA878" s="42"/>
      <c r="AB878" s="42"/>
      <c r="AC878" s="42"/>
      <c r="AD878" s="42"/>
      <c r="AE878" s="42"/>
      <c r="AT878" s="20" t="s">
        <v>214</v>
      </c>
      <c r="AU878" s="20" t="s">
        <v>91</v>
      </c>
    </row>
    <row r="879" s="13" customFormat="1">
      <c r="A879" s="13"/>
      <c r="B879" s="230"/>
      <c r="C879" s="231"/>
      <c r="D879" s="232" t="s">
        <v>193</v>
      </c>
      <c r="E879" s="233" t="s">
        <v>35</v>
      </c>
      <c r="F879" s="234" t="s">
        <v>749</v>
      </c>
      <c r="G879" s="231"/>
      <c r="H879" s="233" t="s">
        <v>35</v>
      </c>
      <c r="I879" s="235"/>
      <c r="J879" s="231"/>
      <c r="K879" s="231"/>
      <c r="L879" s="236"/>
      <c r="M879" s="237"/>
      <c r="N879" s="238"/>
      <c r="O879" s="238"/>
      <c r="P879" s="238"/>
      <c r="Q879" s="238"/>
      <c r="R879" s="238"/>
      <c r="S879" s="238"/>
      <c r="T879" s="239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0" t="s">
        <v>193</v>
      </c>
      <c r="AU879" s="240" t="s">
        <v>91</v>
      </c>
      <c r="AV879" s="13" t="s">
        <v>89</v>
      </c>
      <c r="AW879" s="13" t="s">
        <v>41</v>
      </c>
      <c r="AX879" s="13" t="s">
        <v>81</v>
      </c>
      <c r="AY879" s="240" t="s">
        <v>123</v>
      </c>
    </row>
    <row r="880" s="13" customFormat="1">
      <c r="A880" s="13"/>
      <c r="B880" s="230"/>
      <c r="C880" s="231"/>
      <c r="D880" s="232" t="s">
        <v>193</v>
      </c>
      <c r="E880" s="233" t="s">
        <v>35</v>
      </c>
      <c r="F880" s="234" t="s">
        <v>750</v>
      </c>
      <c r="G880" s="231"/>
      <c r="H880" s="233" t="s">
        <v>35</v>
      </c>
      <c r="I880" s="235"/>
      <c r="J880" s="231"/>
      <c r="K880" s="231"/>
      <c r="L880" s="236"/>
      <c r="M880" s="237"/>
      <c r="N880" s="238"/>
      <c r="O880" s="238"/>
      <c r="P880" s="238"/>
      <c r="Q880" s="238"/>
      <c r="R880" s="238"/>
      <c r="S880" s="238"/>
      <c r="T880" s="239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0" t="s">
        <v>193</v>
      </c>
      <c r="AU880" s="240" t="s">
        <v>91</v>
      </c>
      <c r="AV880" s="13" t="s">
        <v>89</v>
      </c>
      <c r="AW880" s="13" t="s">
        <v>41</v>
      </c>
      <c r="AX880" s="13" t="s">
        <v>81</v>
      </c>
      <c r="AY880" s="240" t="s">
        <v>123</v>
      </c>
    </row>
    <row r="881" s="13" customFormat="1">
      <c r="A881" s="13"/>
      <c r="B881" s="230"/>
      <c r="C881" s="231"/>
      <c r="D881" s="232" t="s">
        <v>193</v>
      </c>
      <c r="E881" s="233" t="s">
        <v>35</v>
      </c>
      <c r="F881" s="234" t="s">
        <v>751</v>
      </c>
      <c r="G881" s="231"/>
      <c r="H881" s="233" t="s">
        <v>35</v>
      </c>
      <c r="I881" s="235"/>
      <c r="J881" s="231"/>
      <c r="K881" s="231"/>
      <c r="L881" s="236"/>
      <c r="M881" s="237"/>
      <c r="N881" s="238"/>
      <c r="O881" s="238"/>
      <c r="P881" s="238"/>
      <c r="Q881" s="238"/>
      <c r="R881" s="238"/>
      <c r="S881" s="238"/>
      <c r="T881" s="239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0" t="s">
        <v>193</v>
      </c>
      <c r="AU881" s="240" t="s">
        <v>91</v>
      </c>
      <c r="AV881" s="13" t="s">
        <v>89</v>
      </c>
      <c r="AW881" s="13" t="s">
        <v>41</v>
      </c>
      <c r="AX881" s="13" t="s">
        <v>81</v>
      </c>
      <c r="AY881" s="240" t="s">
        <v>123</v>
      </c>
    </row>
    <row r="882" s="14" customFormat="1">
      <c r="A882" s="14"/>
      <c r="B882" s="241"/>
      <c r="C882" s="242"/>
      <c r="D882" s="232" t="s">
        <v>193</v>
      </c>
      <c r="E882" s="243" t="s">
        <v>35</v>
      </c>
      <c r="F882" s="244" t="s">
        <v>752</v>
      </c>
      <c r="G882" s="242"/>
      <c r="H882" s="245">
        <v>6</v>
      </c>
      <c r="I882" s="246"/>
      <c r="J882" s="242"/>
      <c r="K882" s="242"/>
      <c r="L882" s="247"/>
      <c r="M882" s="248"/>
      <c r="N882" s="249"/>
      <c r="O882" s="249"/>
      <c r="P882" s="249"/>
      <c r="Q882" s="249"/>
      <c r="R882" s="249"/>
      <c r="S882" s="249"/>
      <c r="T882" s="25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1" t="s">
        <v>193</v>
      </c>
      <c r="AU882" s="251" t="s">
        <v>91</v>
      </c>
      <c r="AV882" s="14" t="s">
        <v>91</v>
      </c>
      <c r="AW882" s="14" t="s">
        <v>41</v>
      </c>
      <c r="AX882" s="14" t="s">
        <v>89</v>
      </c>
      <c r="AY882" s="251" t="s">
        <v>123</v>
      </c>
    </row>
    <row r="883" s="2" customFormat="1" ht="24.15" customHeight="1">
      <c r="A883" s="42"/>
      <c r="B883" s="43"/>
      <c r="C883" s="208" t="s">
        <v>784</v>
      </c>
      <c r="D883" s="208" t="s">
        <v>126</v>
      </c>
      <c r="E883" s="209" t="s">
        <v>785</v>
      </c>
      <c r="F883" s="210" t="s">
        <v>786</v>
      </c>
      <c r="G883" s="211" t="s">
        <v>262</v>
      </c>
      <c r="H883" s="212">
        <v>12</v>
      </c>
      <c r="I883" s="213"/>
      <c r="J883" s="214">
        <f>ROUND(I883*H883,2)</f>
        <v>0</v>
      </c>
      <c r="K883" s="210" t="s">
        <v>130</v>
      </c>
      <c r="L883" s="48"/>
      <c r="M883" s="215" t="s">
        <v>35</v>
      </c>
      <c r="N883" s="216" t="s">
        <v>52</v>
      </c>
      <c r="O883" s="88"/>
      <c r="P883" s="217">
        <f>O883*H883</f>
        <v>0</v>
      </c>
      <c r="Q883" s="217">
        <v>0</v>
      </c>
      <c r="R883" s="217">
        <f>Q883*H883</f>
        <v>0</v>
      </c>
      <c r="S883" s="217">
        <v>0</v>
      </c>
      <c r="T883" s="218">
        <f>S883*H883</f>
        <v>0</v>
      </c>
      <c r="U883" s="42"/>
      <c r="V883" s="42"/>
      <c r="W883" s="42"/>
      <c r="X883" s="42"/>
      <c r="Y883" s="42"/>
      <c r="Z883" s="42"/>
      <c r="AA883" s="42"/>
      <c r="AB883" s="42"/>
      <c r="AC883" s="42"/>
      <c r="AD883" s="42"/>
      <c r="AE883" s="42"/>
      <c r="AR883" s="219" t="s">
        <v>311</v>
      </c>
      <c r="AT883" s="219" t="s">
        <v>126</v>
      </c>
      <c r="AU883" s="219" t="s">
        <v>91</v>
      </c>
      <c r="AY883" s="20" t="s">
        <v>123</v>
      </c>
      <c r="BE883" s="220">
        <f>IF(N883="základní",J883,0)</f>
        <v>0</v>
      </c>
      <c r="BF883" s="220">
        <f>IF(N883="snížená",J883,0)</f>
        <v>0</v>
      </c>
      <c r="BG883" s="220">
        <f>IF(N883="zákl. přenesená",J883,0)</f>
        <v>0</v>
      </c>
      <c r="BH883" s="220">
        <f>IF(N883="sníž. přenesená",J883,0)</f>
        <v>0</v>
      </c>
      <c r="BI883" s="220">
        <f>IF(N883="nulová",J883,0)</f>
        <v>0</v>
      </c>
      <c r="BJ883" s="20" t="s">
        <v>89</v>
      </c>
      <c r="BK883" s="220">
        <f>ROUND(I883*H883,2)</f>
        <v>0</v>
      </c>
      <c r="BL883" s="20" t="s">
        <v>311</v>
      </c>
      <c r="BM883" s="219" t="s">
        <v>787</v>
      </c>
    </row>
    <row r="884" s="2" customFormat="1">
      <c r="A884" s="42"/>
      <c r="B884" s="43"/>
      <c r="C884" s="44"/>
      <c r="D884" s="221" t="s">
        <v>133</v>
      </c>
      <c r="E884" s="44"/>
      <c r="F884" s="222" t="s">
        <v>788</v>
      </c>
      <c r="G884" s="44"/>
      <c r="H884" s="44"/>
      <c r="I884" s="223"/>
      <c r="J884" s="44"/>
      <c r="K884" s="44"/>
      <c r="L884" s="48"/>
      <c r="M884" s="224"/>
      <c r="N884" s="225"/>
      <c r="O884" s="88"/>
      <c r="P884" s="88"/>
      <c r="Q884" s="88"/>
      <c r="R884" s="88"/>
      <c r="S884" s="88"/>
      <c r="T884" s="89"/>
      <c r="U884" s="42"/>
      <c r="V884" s="42"/>
      <c r="W884" s="42"/>
      <c r="X884" s="42"/>
      <c r="Y884" s="42"/>
      <c r="Z884" s="42"/>
      <c r="AA884" s="42"/>
      <c r="AB884" s="42"/>
      <c r="AC884" s="42"/>
      <c r="AD884" s="42"/>
      <c r="AE884" s="42"/>
      <c r="AT884" s="20" t="s">
        <v>133</v>
      </c>
      <c r="AU884" s="20" t="s">
        <v>91</v>
      </c>
    </row>
    <row r="885" s="2" customFormat="1">
      <c r="A885" s="42"/>
      <c r="B885" s="43"/>
      <c r="C885" s="44"/>
      <c r="D885" s="232" t="s">
        <v>214</v>
      </c>
      <c r="E885" s="44"/>
      <c r="F885" s="273" t="s">
        <v>748</v>
      </c>
      <c r="G885" s="44"/>
      <c r="H885" s="44"/>
      <c r="I885" s="223"/>
      <c r="J885" s="44"/>
      <c r="K885" s="44"/>
      <c r="L885" s="48"/>
      <c r="M885" s="224"/>
      <c r="N885" s="225"/>
      <c r="O885" s="88"/>
      <c r="P885" s="88"/>
      <c r="Q885" s="88"/>
      <c r="R885" s="88"/>
      <c r="S885" s="88"/>
      <c r="T885" s="89"/>
      <c r="U885" s="42"/>
      <c r="V885" s="42"/>
      <c r="W885" s="42"/>
      <c r="X885" s="42"/>
      <c r="Y885" s="42"/>
      <c r="Z885" s="42"/>
      <c r="AA885" s="42"/>
      <c r="AB885" s="42"/>
      <c r="AC885" s="42"/>
      <c r="AD885" s="42"/>
      <c r="AE885" s="42"/>
      <c r="AT885" s="20" t="s">
        <v>214</v>
      </c>
      <c r="AU885" s="20" t="s">
        <v>91</v>
      </c>
    </row>
    <row r="886" s="13" customFormat="1">
      <c r="A886" s="13"/>
      <c r="B886" s="230"/>
      <c r="C886" s="231"/>
      <c r="D886" s="232" t="s">
        <v>193</v>
      </c>
      <c r="E886" s="233" t="s">
        <v>35</v>
      </c>
      <c r="F886" s="234" t="s">
        <v>749</v>
      </c>
      <c r="G886" s="231"/>
      <c r="H886" s="233" t="s">
        <v>35</v>
      </c>
      <c r="I886" s="235"/>
      <c r="J886" s="231"/>
      <c r="K886" s="231"/>
      <c r="L886" s="236"/>
      <c r="M886" s="237"/>
      <c r="N886" s="238"/>
      <c r="O886" s="238"/>
      <c r="P886" s="238"/>
      <c r="Q886" s="238"/>
      <c r="R886" s="238"/>
      <c r="S886" s="238"/>
      <c r="T886" s="239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0" t="s">
        <v>193</v>
      </c>
      <c r="AU886" s="240" t="s">
        <v>91</v>
      </c>
      <c r="AV886" s="13" t="s">
        <v>89</v>
      </c>
      <c r="AW886" s="13" t="s">
        <v>41</v>
      </c>
      <c r="AX886" s="13" t="s">
        <v>81</v>
      </c>
      <c r="AY886" s="240" t="s">
        <v>123</v>
      </c>
    </row>
    <row r="887" s="13" customFormat="1">
      <c r="A887" s="13"/>
      <c r="B887" s="230"/>
      <c r="C887" s="231"/>
      <c r="D887" s="232" t="s">
        <v>193</v>
      </c>
      <c r="E887" s="233" t="s">
        <v>35</v>
      </c>
      <c r="F887" s="234" t="s">
        <v>750</v>
      </c>
      <c r="G887" s="231"/>
      <c r="H887" s="233" t="s">
        <v>35</v>
      </c>
      <c r="I887" s="235"/>
      <c r="J887" s="231"/>
      <c r="K887" s="231"/>
      <c r="L887" s="236"/>
      <c r="M887" s="237"/>
      <c r="N887" s="238"/>
      <c r="O887" s="238"/>
      <c r="P887" s="238"/>
      <c r="Q887" s="238"/>
      <c r="R887" s="238"/>
      <c r="S887" s="238"/>
      <c r="T887" s="239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0" t="s">
        <v>193</v>
      </c>
      <c r="AU887" s="240" t="s">
        <v>91</v>
      </c>
      <c r="AV887" s="13" t="s">
        <v>89</v>
      </c>
      <c r="AW887" s="13" t="s">
        <v>41</v>
      </c>
      <c r="AX887" s="13" t="s">
        <v>81</v>
      </c>
      <c r="AY887" s="240" t="s">
        <v>123</v>
      </c>
    </row>
    <row r="888" s="13" customFormat="1">
      <c r="A888" s="13"/>
      <c r="B888" s="230"/>
      <c r="C888" s="231"/>
      <c r="D888" s="232" t="s">
        <v>193</v>
      </c>
      <c r="E888" s="233" t="s">
        <v>35</v>
      </c>
      <c r="F888" s="234" t="s">
        <v>751</v>
      </c>
      <c r="G888" s="231"/>
      <c r="H888" s="233" t="s">
        <v>35</v>
      </c>
      <c r="I888" s="235"/>
      <c r="J888" s="231"/>
      <c r="K888" s="231"/>
      <c r="L888" s="236"/>
      <c r="M888" s="237"/>
      <c r="N888" s="238"/>
      <c r="O888" s="238"/>
      <c r="P888" s="238"/>
      <c r="Q888" s="238"/>
      <c r="R888" s="238"/>
      <c r="S888" s="238"/>
      <c r="T888" s="239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0" t="s">
        <v>193</v>
      </c>
      <c r="AU888" s="240" t="s">
        <v>91</v>
      </c>
      <c r="AV888" s="13" t="s">
        <v>89</v>
      </c>
      <c r="AW888" s="13" t="s">
        <v>41</v>
      </c>
      <c r="AX888" s="13" t="s">
        <v>81</v>
      </c>
      <c r="AY888" s="240" t="s">
        <v>123</v>
      </c>
    </row>
    <row r="889" s="14" customFormat="1">
      <c r="A889" s="14"/>
      <c r="B889" s="241"/>
      <c r="C889" s="242"/>
      <c r="D889" s="232" t="s">
        <v>193</v>
      </c>
      <c r="E889" s="243" t="s">
        <v>35</v>
      </c>
      <c r="F889" s="244" t="s">
        <v>789</v>
      </c>
      <c r="G889" s="242"/>
      <c r="H889" s="245">
        <v>12</v>
      </c>
      <c r="I889" s="246"/>
      <c r="J889" s="242"/>
      <c r="K889" s="242"/>
      <c r="L889" s="247"/>
      <c r="M889" s="248"/>
      <c r="N889" s="249"/>
      <c r="O889" s="249"/>
      <c r="P889" s="249"/>
      <c r="Q889" s="249"/>
      <c r="R889" s="249"/>
      <c r="S889" s="249"/>
      <c r="T889" s="25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1" t="s">
        <v>193</v>
      </c>
      <c r="AU889" s="251" t="s">
        <v>91</v>
      </c>
      <c r="AV889" s="14" t="s">
        <v>91</v>
      </c>
      <c r="AW889" s="14" t="s">
        <v>41</v>
      </c>
      <c r="AX889" s="14" t="s">
        <v>89</v>
      </c>
      <c r="AY889" s="251" t="s">
        <v>123</v>
      </c>
    </row>
    <row r="890" s="2" customFormat="1" ht="21.75" customHeight="1">
      <c r="A890" s="42"/>
      <c r="B890" s="43"/>
      <c r="C890" s="208" t="s">
        <v>790</v>
      </c>
      <c r="D890" s="208" t="s">
        <v>126</v>
      </c>
      <c r="E890" s="209" t="s">
        <v>791</v>
      </c>
      <c r="F890" s="210" t="s">
        <v>792</v>
      </c>
      <c r="G890" s="211" t="s">
        <v>331</v>
      </c>
      <c r="H890" s="212">
        <v>22</v>
      </c>
      <c r="I890" s="213"/>
      <c r="J890" s="214">
        <f>ROUND(I890*H890,2)</f>
        <v>0</v>
      </c>
      <c r="K890" s="210" t="s">
        <v>130</v>
      </c>
      <c r="L890" s="48"/>
      <c r="M890" s="215" t="s">
        <v>35</v>
      </c>
      <c r="N890" s="216" t="s">
        <v>52</v>
      </c>
      <c r="O890" s="88"/>
      <c r="P890" s="217">
        <f>O890*H890</f>
        <v>0</v>
      </c>
      <c r="Q890" s="217">
        <v>0.0015</v>
      </c>
      <c r="R890" s="217">
        <f>Q890*H890</f>
        <v>0.033000000000000002</v>
      </c>
      <c r="S890" s="217">
        <v>0</v>
      </c>
      <c r="T890" s="218">
        <f>S890*H890</f>
        <v>0</v>
      </c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R890" s="219" t="s">
        <v>311</v>
      </c>
      <c r="AT890" s="219" t="s">
        <v>126</v>
      </c>
      <c r="AU890" s="219" t="s">
        <v>91</v>
      </c>
      <c r="AY890" s="20" t="s">
        <v>123</v>
      </c>
      <c r="BE890" s="220">
        <f>IF(N890="základní",J890,0)</f>
        <v>0</v>
      </c>
      <c r="BF890" s="220">
        <f>IF(N890="snížená",J890,0)</f>
        <v>0</v>
      </c>
      <c r="BG890" s="220">
        <f>IF(N890="zákl. přenesená",J890,0)</f>
        <v>0</v>
      </c>
      <c r="BH890" s="220">
        <f>IF(N890="sníž. přenesená",J890,0)</f>
        <v>0</v>
      </c>
      <c r="BI890" s="220">
        <f>IF(N890="nulová",J890,0)</f>
        <v>0</v>
      </c>
      <c r="BJ890" s="20" t="s">
        <v>89</v>
      </c>
      <c r="BK890" s="220">
        <f>ROUND(I890*H890,2)</f>
        <v>0</v>
      </c>
      <c r="BL890" s="20" t="s">
        <v>311</v>
      </c>
      <c r="BM890" s="219" t="s">
        <v>793</v>
      </c>
    </row>
    <row r="891" s="2" customFormat="1">
      <c r="A891" s="42"/>
      <c r="B891" s="43"/>
      <c r="C891" s="44"/>
      <c r="D891" s="221" t="s">
        <v>133</v>
      </c>
      <c r="E891" s="44"/>
      <c r="F891" s="222" t="s">
        <v>794</v>
      </c>
      <c r="G891" s="44"/>
      <c r="H891" s="44"/>
      <c r="I891" s="223"/>
      <c r="J891" s="44"/>
      <c r="K891" s="44"/>
      <c r="L891" s="48"/>
      <c r="M891" s="224"/>
      <c r="N891" s="225"/>
      <c r="O891" s="88"/>
      <c r="P891" s="88"/>
      <c r="Q891" s="88"/>
      <c r="R891" s="88"/>
      <c r="S891" s="88"/>
      <c r="T891" s="89"/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T891" s="20" t="s">
        <v>133</v>
      </c>
      <c r="AU891" s="20" t="s">
        <v>91</v>
      </c>
    </row>
    <row r="892" s="2" customFormat="1">
      <c r="A892" s="42"/>
      <c r="B892" s="43"/>
      <c r="C892" s="44"/>
      <c r="D892" s="232" t="s">
        <v>214</v>
      </c>
      <c r="E892" s="44"/>
      <c r="F892" s="273" t="s">
        <v>735</v>
      </c>
      <c r="G892" s="44"/>
      <c r="H892" s="44"/>
      <c r="I892" s="223"/>
      <c r="J892" s="44"/>
      <c r="K892" s="44"/>
      <c r="L892" s="48"/>
      <c r="M892" s="224"/>
      <c r="N892" s="225"/>
      <c r="O892" s="88"/>
      <c r="P892" s="88"/>
      <c r="Q892" s="88"/>
      <c r="R892" s="88"/>
      <c r="S892" s="88"/>
      <c r="T892" s="89"/>
      <c r="U892" s="42"/>
      <c r="V892" s="42"/>
      <c r="W892" s="42"/>
      <c r="X892" s="42"/>
      <c r="Y892" s="42"/>
      <c r="Z892" s="42"/>
      <c r="AA892" s="42"/>
      <c r="AB892" s="42"/>
      <c r="AC892" s="42"/>
      <c r="AD892" s="42"/>
      <c r="AE892" s="42"/>
      <c r="AT892" s="20" t="s">
        <v>214</v>
      </c>
      <c r="AU892" s="20" t="s">
        <v>91</v>
      </c>
    </row>
    <row r="893" s="13" customFormat="1">
      <c r="A893" s="13"/>
      <c r="B893" s="230"/>
      <c r="C893" s="231"/>
      <c r="D893" s="232" t="s">
        <v>193</v>
      </c>
      <c r="E893" s="233" t="s">
        <v>35</v>
      </c>
      <c r="F893" s="234" t="s">
        <v>736</v>
      </c>
      <c r="G893" s="231"/>
      <c r="H893" s="233" t="s">
        <v>35</v>
      </c>
      <c r="I893" s="235"/>
      <c r="J893" s="231"/>
      <c r="K893" s="231"/>
      <c r="L893" s="236"/>
      <c r="M893" s="237"/>
      <c r="N893" s="238"/>
      <c r="O893" s="238"/>
      <c r="P893" s="238"/>
      <c r="Q893" s="238"/>
      <c r="R893" s="238"/>
      <c r="S893" s="238"/>
      <c r="T893" s="239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0" t="s">
        <v>193</v>
      </c>
      <c r="AU893" s="240" t="s">
        <v>91</v>
      </c>
      <c r="AV893" s="13" t="s">
        <v>89</v>
      </c>
      <c r="AW893" s="13" t="s">
        <v>41</v>
      </c>
      <c r="AX893" s="13" t="s">
        <v>81</v>
      </c>
      <c r="AY893" s="240" t="s">
        <v>123</v>
      </c>
    </row>
    <row r="894" s="14" customFormat="1">
      <c r="A894" s="14"/>
      <c r="B894" s="241"/>
      <c r="C894" s="242"/>
      <c r="D894" s="232" t="s">
        <v>193</v>
      </c>
      <c r="E894" s="243" t="s">
        <v>35</v>
      </c>
      <c r="F894" s="244" t="s">
        <v>366</v>
      </c>
      <c r="G894" s="242"/>
      <c r="H894" s="245">
        <v>22</v>
      </c>
      <c r="I894" s="246"/>
      <c r="J894" s="242"/>
      <c r="K894" s="242"/>
      <c r="L894" s="247"/>
      <c r="M894" s="248"/>
      <c r="N894" s="249"/>
      <c r="O894" s="249"/>
      <c r="P894" s="249"/>
      <c r="Q894" s="249"/>
      <c r="R894" s="249"/>
      <c r="S894" s="249"/>
      <c r="T894" s="250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1" t="s">
        <v>193</v>
      </c>
      <c r="AU894" s="251" t="s">
        <v>91</v>
      </c>
      <c r="AV894" s="14" t="s">
        <v>91</v>
      </c>
      <c r="AW894" s="14" t="s">
        <v>41</v>
      </c>
      <c r="AX894" s="14" t="s">
        <v>89</v>
      </c>
      <c r="AY894" s="251" t="s">
        <v>123</v>
      </c>
    </row>
    <row r="895" s="2" customFormat="1" ht="16.5" customHeight="1">
      <c r="A895" s="42"/>
      <c r="B895" s="43"/>
      <c r="C895" s="208" t="s">
        <v>795</v>
      </c>
      <c r="D895" s="208" t="s">
        <v>126</v>
      </c>
      <c r="E895" s="209" t="s">
        <v>796</v>
      </c>
      <c r="F895" s="210" t="s">
        <v>797</v>
      </c>
      <c r="G895" s="211" t="s">
        <v>331</v>
      </c>
      <c r="H895" s="212">
        <v>22</v>
      </c>
      <c r="I895" s="213"/>
      <c r="J895" s="214">
        <f>ROUND(I895*H895,2)</f>
        <v>0</v>
      </c>
      <c r="K895" s="210" t="s">
        <v>130</v>
      </c>
      <c r="L895" s="48"/>
      <c r="M895" s="215" t="s">
        <v>35</v>
      </c>
      <c r="N895" s="216" t="s">
        <v>52</v>
      </c>
      <c r="O895" s="88"/>
      <c r="P895" s="217">
        <f>O895*H895</f>
        <v>0</v>
      </c>
      <c r="Q895" s="217">
        <v>0</v>
      </c>
      <c r="R895" s="217">
        <f>Q895*H895</f>
        <v>0</v>
      </c>
      <c r="S895" s="217">
        <v>0</v>
      </c>
      <c r="T895" s="218">
        <f>S895*H895</f>
        <v>0</v>
      </c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R895" s="219" t="s">
        <v>311</v>
      </c>
      <c r="AT895" s="219" t="s">
        <v>126</v>
      </c>
      <c r="AU895" s="219" t="s">
        <v>91</v>
      </c>
      <c r="AY895" s="20" t="s">
        <v>123</v>
      </c>
      <c r="BE895" s="220">
        <f>IF(N895="základní",J895,0)</f>
        <v>0</v>
      </c>
      <c r="BF895" s="220">
        <f>IF(N895="snížená",J895,0)</f>
        <v>0</v>
      </c>
      <c r="BG895" s="220">
        <f>IF(N895="zákl. přenesená",J895,0)</f>
        <v>0</v>
      </c>
      <c r="BH895" s="220">
        <f>IF(N895="sníž. přenesená",J895,0)</f>
        <v>0</v>
      </c>
      <c r="BI895" s="220">
        <f>IF(N895="nulová",J895,0)</f>
        <v>0</v>
      </c>
      <c r="BJ895" s="20" t="s">
        <v>89</v>
      </c>
      <c r="BK895" s="220">
        <f>ROUND(I895*H895,2)</f>
        <v>0</v>
      </c>
      <c r="BL895" s="20" t="s">
        <v>311</v>
      </c>
      <c r="BM895" s="219" t="s">
        <v>798</v>
      </c>
    </row>
    <row r="896" s="2" customFormat="1">
      <c r="A896" s="42"/>
      <c r="B896" s="43"/>
      <c r="C896" s="44"/>
      <c r="D896" s="221" t="s">
        <v>133</v>
      </c>
      <c r="E896" s="44"/>
      <c r="F896" s="222" t="s">
        <v>799</v>
      </c>
      <c r="G896" s="44"/>
      <c r="H896" s="44"/>
      <c r="I896" s="223"/>
      <c r="J896" s="44"/>
      <c r="K896" s="44"/>
      <c r="L896" s="48"/>
      <c r="M896" s="224"/>
      <c r="N896" s="225"/>
      <c r="O896" s="88"/>
      <c r="P896" s="88"/>
      <c r="Q896" s="88"/>
      <c r="R896" s="88"/>
      <c r="S896" s="88"/>
      <c r="T896" s="89"/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T896" s="20" t="s">
        <v>133</v>
      </c>
      <c r="AU896" s="20" t="s">
        <v>91</v>
      </c>
    </row>
    <row r="897" s="2" customFormat="1">
      <c r="A897" s="42"/>
      <c r="B897" s="43"/>
      <c r="C897" s="44"/>
      <c r="D897" s="232" t="s">
        <v>214</v>
      </c>
      <c r="E897" s="44"/>
      <c r="F897" s="273" t="s">
        <v>758</v>
      </c>
      <c r="G897" s="44"/>
      <c r="H897" s="44"/>
      <c r="I897" s="223"/>
      <c r="J897" s="44"/>
      <c r="K897" s="44"/>
      <c r="L897" s="48"/>
      <c r="M897" s="224"/>
      <c r="N897" s="225"/>
      <c r="O897" s="88"/>
      <c r="P897" s="88"/>
      <c r="Q897" s="88"/>
      <c r="R897" s="88"/>
      <c r="S897" s="88"/>
      <c r="T897" s="89"/>
      <c r="U897" s="42"/>
      <c r="V897" s="42"/>
      <c r="W897" s="42"/>
      <c r="X897" s="42"/>
      <c r="Y897" s="42"/>
      <c r="Z897" s="42"/>
      <c r="AA897" s="42"/>
      <c r="AB897" s="42"/>
      <c r="AC897" s="42"/>
      <c r="AD897" s="42"/>
      <c r="AE897" s="42"/>
      <c r="AT897" s="20" t="s">
        <v>214</v>
      </c>
      <c r="AU897" s="20" t="s">
        <v>91</v>
      </c>
    </row>
    <row r="898" s="13" customFormat="1">
      <c r="A898" s="13"/>
      <c r="B898" s="230"/>
      <c r="C898" s="231"/>
      <c r="D898" s="232" t="s">
        <v>193</v>
      </c>
      <c r="E898" s="233" t="s">
        <v>35</v>
      </c>
      <c r="F898" s="234" t="s">
        <v>759</v>
      </c>
      <c r="G898" s="231"/>
      <c r="H898" s="233" t="s">
        <v>35</v>
      </c>
      <c r="I898" s="235"/>
      <c r="J898" s="231"/>
      <c r="K898" s="231"/>
      <c r="L898" s="236"/>
      <c r="M898" s="237"/>
      <c r="N898" s="238"/>
      <c r="O898" s="238"/>
      <c r="P898" s="238"/>
      <c r="Q898" s="238"/>
      <c r="R898" s="238"/>
      <c r="S898" s="238"/>
      <c r="T898" s="239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0" t="s">
        <v>193</v>
      </c>
      <c r="AU898" s="240" t="s">
        <v>91</v>
      </c>
      <c r="AV898" s="13" t="s">
        <v>89</v>
      </c>
      <c r="AW898" s="13" t="s">
        <v>41</v>
      </c>
      <c r="AX898" s="13" t="s">
        <v>81</v>
      </c>
      <c r="AY898" s="240" t="s">
        <v>123</v>
      </c>
    </row>
    <row r="899" s="13" customFormat="1">
      <c r="A899" s="13"/>
      <c r="B899" s="230"/>
      <c r="C899" s="231"/>
      <c r="D899" s="232" t="s">
        <v>193</v>
      </c>
      <c r="E899" s="233" t="s">
        <v>35</v>
      </c>
      <c r="F899" s="234" t="s">
        <v>760</v>
      </c>
      <c r="G899" s="231"/>
      <c r="H899" s="233" t="s">
        <v>35</v>
      </c>
      <c r="I899" s="235"/>
      <c r="J899" s="231"/>
      <c r="K899" s="231"/>
      <c r="L899" s="236"/>
      <c r="M899" s="237"/>
      <c r="N899" s="238"/>
      <c r="O899" s="238"/>
      <c r="P899" s="238"/>
      <c r="Q899" s="238"/>
      <c r="R899" s="238"/>
      <c r="S899" s="238"/>
      <c r="T899" s="239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0" t="s">
        <v>193</v>
      </c>
      <c r="AU899" s="240" t="s">
        <v>91</v>
      </c>
      <c r="AV899" s="13" t="s">
        <v>89</v>
      </c>
      <c r="AW899" s="13" t="s">
        <v>41</v>
      </c>
      <c r="AX899" s="13" t="s">
        <v>81</v>
      </c>
      <c r="AY899" s="240" t="s">
        <v>123</v>
      </c>
    </row>
    <row r="900" s="13" customFormat="1">
      <c r="A900" s="13"/>
      <c r="B900" s="230"/>
      <c r="C900" s="231"/>
      <c r="D900" s="232" t="s">
        <v>193</v>
      </c>
      <c r="E900" s="233" t="s">
        <v>35</v>
      </c>
      <c r="F900" s="234" t="s">
        <v>761</v>
      </c>
      <c r="G900" s="231"/>
      <c r="H900" s="233" t="s">
        <v>35</v>
      </c>
      <c r="I900" s="235"/>
      <c r="J900" s="231"/>
      <c r="K900" s="231"/>
      <c r="L900" s="236"/>
      <c r="M900" s="237"/>
      <c r="N900" s="238"/>
      <c r="O900" s="238"/>
      <c r="P900" s="238"/>
      <c r="Q900" s="238"/>
      <c r="R900" s="238"/>
      <c r="S900" s="238"/>
      <c r="T900" s="239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0" t="s">
        <v>193</v>
      </c>
      <c r="AU900" s="240" t="s">
        <v>91</v>
      </c>
      <c r="AV900" s="13" t="s">
        <v>89</v>
      </c>
      <c r="AW900" s="13" t="s">
        <v>41</v>
      </c>
      <c r="AX900" s="13" t="s">
        <v>81</v>
      </c>
      <c r="AY900" s="240" t="s">
        <v>123</v>
      </c>
    </row>
    <row r="901" s="14" customFormat="1">
      <c r="A901" s="14"/>
      <c r="B901" s="241"/>
      <c r="C901" s="242"/>
      <c r="D901" s="232" t="s">
        <v>193</v>
      </c>
      <c r="E901" s="243" t="s">
        <v>35</v>
      </c>
      <c r="F901" s="244" t="s">
        <v>366</v>
      </c>
      <c r="G901" s="242"/>
      <c r="H901" s="245">
        <v>22</v>
      </c>
      <c r="I901" s="246"/>
      <c r="J901" s="242"/>
      <c r="K901" s="242"/>
      <c r="L901" s="247"/>
      <c r="M901" s="248"/>
      <c r="N901" s="249"/>
      <c r="O901" s="249"/>
      <c r="P901" s="249"/>
      <c r="Q901" s="249"/>
      <c r="R901" s="249"/>
      <c r="S901" s="249"/>
      <c r="T901" s="25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1" t="s">
        <v>193</v>
      </c>
      <c r="AU901" s="251" t="s">
        <v>91</v>
      </c>
      <c r="AV901" s="14" t="s">
        <v>91</v>
      </c>
      <c r="AW901" s="14" t="s">
        <v>41</v>
      </c>
      <c r="AX901" s="14" t="s">
        <v>89</v>
      </c>
      <c r="AY901" s="251" t="s">
        <v>123</v>
      </c>
    </row>
    <row r="902" s="2" customFormat="1" ht="16.5" customHeight="1">
      <c r="A902" s="42"/>
      <c r="B902" s="43"/>
      <c r="C902" s="208" t="s">
        <v>800</v>
      </c>
      <c r="D902" s="208" t="s">
        <v>126</v>
      </c>
      <c r="E902" s="209" t="s">
        <v>801</v>
      </c>
      <c r="F902" s="210" t="s">
        <v>802</v>
      </c>
      <c r="G902" s="211" t="s">
        <v>262</v>
      </c>
      <c r="H902" s="212">
        <v>2</v>
      </c>
      <c r="I902" s="213"/>
      <c r="J902" s="214">
        <f>ROUND(I902*H902,2)</f>
        <v>0</v>
      </c>
      <c r="K902" s="210" t="s">
        <v>130</v>
      </c>
      <c r="L902" s="48"/>
      <c r="M902" s="215" t="s">
        <v>35</v>
      </c>
      <c r="N902" s="216" t="s">
        <v>52</v>
      </c>
      <c r="O902" s="88"/>
      <c r="P902" s="217">
        <f>O902*H902</f>
        <v>0</v>
      </c>
      <c r="Q902" s="217">
        <v>0</v>
      </c>
      <c r="R902" s="217">
        <f>Q902*H902</f>
        <v>0</v>
      </c>
      <c r="S902" s="217">
        <v>0</v>
      </c>
      <c r="T902" s="218">
        <f>S902*H902</f>
        <v>0</v>
      </c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R902" s="219" t="s">
        <v>311</v>
      </c>
      <c r="AT902" s="219" t="s">
        <v>126</v>
      </c>
      <c r="AU902" s="219" t="s">
        <v>91</v>
      </c>
      <c r="AY902" s="20" t="s">
        <v>123</v>
      </c>
      <c r="BE902" s="220">
        <f>IF(N902="základní",J902,0)</f>
        <v>0</v>
      </c>
      <c r="BF902" s="220">
        <f>IF(N902="snížená",J902,0)</f>
        <v>0</v>
      </c>
      <c r="BG902" s="220">
        <f>IF(N902="zákl. přenesená",J902,0)</f>
        <v>0</v>
      </c>
      <c r="BH902" s="220">
        <f>IF(N902="sníž. přenesená",J902,0)</f>
        <v>0</v>
      </c>
      <c r="BI902" s="220">
        <f>IF(N902="nulová",J902,0)</f>
        <v>0</v>
      </c>
      <c r="BJ902" s="20" t="s">
        <v>89</v>
      </c>
      <c r="BK902" s="220">
        <f>ROUND(I902*H902,2)</f>
        <v>0</v>
      </c>
      <c r="BL902" s="20" t="s">
        <v>311</v>
      </c>
      <c r="BM902" s="219" t="s">
        <v>803</v>
      </c>
    </row>
    <row r="903" s="2" customFormat="1">
      <c r="A903" s="42"/>
      <c r="B903" s="43"/>
      <c r="C903" s="44"/>
      <c r="D903" s="221" t="s">
        <v>133</v>
      </c>
      <c r="E903" s="44"/>
      <c r="F903" s="222" t="s">
        <v>804</v>
      </c>
      <c r="G903" s="44"/>
      <c r="H903" s="44"/>
      <c r="I903" s="223"/>
      <c r="J903" s="44"/>
      <c r="K903" s="44"/>
      <c r="L903" s="48"/>
      <c r="M903" s="224"/>
      <c r="N903" s="225"/>
      <c r="O903" s="88"/>
      <c r="P903" s="88"/>
      <c r="Q903" s="88"/>
      <c r="R903" s="88"/>
      <c r="S903" s="88"/>
      <c r="T903" s="89"/>
      <c r="U903" s="42"/>
      <c r="V903" s="42"/>
      <c r="W903" s="42"/>
      <c r="X903" s="42"/>
      <c r="Y903" s="42"/>
      <c r="Z903" s="42"/>
      <c r="AA903" s="42"/>
      <c r="AB903" s="42"/>
      <c r="AC903" s="42"/>
      <c r="AD903" s="42"/>
      <c r="AE903" s="42"/>
      <c r="AT903" s="20" t="s">
        <v>133</v>
      </c>
      <c r="AU903" s="20" t="s">
        <v>91</v>
      </c>
    </row>
    <row r="904" s="2" customFormat="1">
      <c r="A904" s="42"/>
      <c r="B904" s="43"/>
      <c r="C904" s="44"/>
      <c r="D904" s="232" t="s">
        <v>214</v>
      </c>
      <c r="E904" s="44"/>
      <c r="F904" s="273" t="s">
        <v>758</v>
      </c>
      <c r="G904" s="44"/>
      <c r="H904" s="44"/>
      <c r="I904" s="223"/>
      <c r="J904" s="44"/>
      <c r="K904" s="44"/>
      <c r="L904" s="48"/>
      <c r="M904" s="224"/>
      <c r="N904" s="225"/>
      <c r="O904" s="88"/>
      <c r="P904" s="88"/>
      <c r="Q904" s="88"/>
      <c r="R904" s="88"/>
      <c r="S904" s="88"/>
      <c r="T904" s="89"/>
      <c r="U904" s="42"/>
      <c r="V904" s="42"/>
      <c r="W904" s="42"/>
      <c r="X904" s="42"/>
      <c r="Y904" s="42"/>
      <c r="Z904" s="42"/>
      <c r="AA904" s="42"/>
      <c r="AB904" s="42"/>
      <c r="AC904" s="42"/>
      <c r="AD904" s="42"/>
      <c r="AE904" s="42"/>
      <c r="AT904" s="20" t="s">
        <v>214</v>
      </c>
      <c r="AU904" s="20" t="s">
        <v>91</v>
      </c>
    </row>
    <row r="905" s="13" customFormat="1">
      <c r="A905" s="13"/>
      <c r="B905" s="230"/>
      <c r="C905" s="231"/>
      <c r="D905" s="232" t="s">
        <v>193</v>
      </c>
      <c r="E905" s="233" t="s">
        <v>35</v>
      </c>
      <c r="F905" s="234" t="s">
        <v>759</v>
      </c>
      <c r="G905" s="231"/>
      <c r="H905" s="233" t="s">
        <v>35</v>
      </c>
      <c r="I905" s="235"/>
      <c r="J905" s="231"/>
      <c r="K905" s="231"/>
      <c r="L905" s="236"/>
      <c r="M905" s="237"/>
      <c r="N905" s="238"/>
      <c r="O905" s="238"/>
      <c r="P905" s="238"/>
      <c r="Q905" s="238"/>
      <c r="R905" s="238"/>
      <c r="S905" s="238"/>
      <c r="T905" s="239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0" t="s">
        <v>193</v>
      </c>
      <c r="AU905" s="240" t="s">
        <v>91</v>
      </c>
      <c r="AV905" s="13" t="s">
        <v>89</v>
      </c>
      <c r="AW905" s="13" t="s">
        <v>41</v>
      </c>
      <c r="AX905" s="13" t="s">
        <v>81</v>
      </c>
      <c r="AY905" s="240" t="s">
        <v>123</v>
      </c>
    </row>
    <row r="906" s="13" customFormat="1">
      <c r="A906" s="13"/>
      <c r="B906" s="230"/>
      <c r="C906" s="231"/>
      <c r="D906" s="232" t="s">
        <v>193</v>
      </c>
      <c r="E906" s="233" t="s">
        <v>35</v>
      </c>
      <c r="F906" s="234" t="s">
        <v>760</v>
      </c>
      <c r="G906" s="231"/>
      <c r="H906" s="233" t="s">
        <v>35</v>
      </c>
      <c r="I906" s="235"/>
      <c r="J906" s="231"/>
      <c r="K906" s="231"/>
      <c r="L906" s="236"/>
      <c r="M906" s="237"/>
      <c r="N906" s="238"/>
      <c r="O906" s="238"/>
      <c r="P906" s="238"/>
      <c r="Q906" s="238"/>
      <c r="R906" s="238"/>
      <c r="S906" s="238"/>
      <c r="T906" s="239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0" t="s">
        <v>193</v>
      </c>
      <c r="AU906" s="240" t="s">
        <v>91</v>
      </c>
      <c r="AV906" s="13" t="s">
        <v>89</v>
      </c>
      <c r="AW906" s="13" t="s">
        <v>41</v>
      </c>
      <c r="AX906" s="13" t="s">
        <v>81</v>
      </c>
      <c r="AY906" s="240" t="s">
        <v>123</v>
      </c>
    </row>
    <row r="907" s="13" customFormat="1">
      <c r="A907" s="13"/>
      <c r="B907" s="230"/>
      <c r="C907" s="231"/>
      <c r="D907" s="232" t="s">
        <v>193</v>
      </c>
      <c r="E907" s="233" t="s">
        <v>35</v>
      </c>
      <c r="F907" s="234" t="s">
        <v>761</v>
      </c>
      <c r="G907" s="231"/>
      <c r="H907" s="233" t="s">
        <v>35</v>
      </c>
      <c r="I907" s="235"/>
      <c r="J907" s="231"/>
      <c r="K907" s="231"/>
      <c r="L907" s="236"/>
      <c r="M907" s="237"/>
      <c r="N907" s="238"/>
      <c r="O907" s="238"/>
      <c r="P907" s="238"/>
      <c r="Q907" s="238"/>
      <c r="R907" s="238"/>
      <c r="S907" s="238"/>
      <c r="T907" s="239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0" t="s">
        <v>193</v>
      </c>
      <c r="AU907" s="240" t="s">
        <v>91</v>
      </c>
      <c r="AV907" s="13" t="s">
        <v>89</v>
      </c>
      <c r="AW907" s="13" t="s">
        <v>41</v>
      </c>
      <c r="AX907" s="13" t="s">
        <v>81</v>
      </c>
      <c r="AY907" s="240" t="s">
        <v>123</v>
      </c>
    </row>
    <row r="908" s="14" customFormat="1">
      <c r="A908" s="14"/>
      <c r="B908" s="241"/>
      <c r="C908" s="242"/>
      <c r="D908" s="232" t="s">
        <v>193</v>
      </c>
      <c r="E908" s="243" t="s">
        <v>35</v>
      </c>
      <c r="F908" s="244" t="s">
        <v>91</v>
      </c>
      <c r="G908" s="242"/>
      <c r="H908" s="245">
        <v>2</v>
      </c>
      <c r="I908" s="246"/>
      <c r="J908" s="242"/>
      <c r="K908" s="242"/>
      <c r="L908" s="247"/>
      <c r="M908" s="248"/>
      <c r="N908" s="249"/>
      <c r="O908" s="249"/>
      <c r="P908" s="249"/>
      <c r="Q908" s="249"/>
      <c r="R908" s="249"/>
      <c r="S908" s="249"/>
      <c r="T908" s="25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1" t="s">
        <v>193</v>
      </c>
      <c r="AU908" s="251" t="s">
        <v>91</v>
      </c>
      <c r="AV908" s="14" t="s">
        <v>91</v>
      </c>
      <c r="AW908" s="14" t="s">
        <v>41</v>
      </c>
      <c r="AX908" s="14" t="s">
        <v>89</v>
      </c>
      <c r="AY908" s="251" t="s">
        <v>123</v>
      </c>
    </row>
    <row r="909" s="2" customFormat="1" ht="16.5" customHeight="1">
      <c r="A909" s="42"/>
      <c r="B909" s="43"/>
      <c r="C909" s="208" t="s">
        <v>805</v>
      </c>
      <c r="D909" s="208" t="s">
        <v>126</v>
      </c>
      <c r="E909" s="209" t="s">
        <v>806</v>
      </c>
      <c r="F909" s="210" t="s">
        <v>807</v>
      </c>
      <c r="G909" s="211" t="s">
        <v>262</v>
      </c>
      <c r="H909" s="212">
        <v>44</v>
      </c>
      <c r="I909" s="213"/>
      <c r="J909" s="214">
        <f>ROUND(I909*H909,2)</f>
        <v>0</v>
      </c>
      <c r="K909" s="210" t="s">
        <v>130</v>
      </c>
      <c r="L909" s="48"/>
      <c r="M909" s="215" t="s">
        <v>35</v>
      </c>
      <c r="N909" s="216" t="s">
        <v>52</v>
      </c>
      <c r="O909" s="88"/>
      <c r="P909" s="217">
        <f>O909*H909</f>
        <v>0</v>
      </c>
      <c r="Q909" s="217">
        <v>0</v>
      </c>
      <c r="R909" s="217">
        <f>Q909*H909</f>
        <v>0</v>
      </c>
      <c r="S909" s="217">
        <v>0</v>
      </c>
      <c r="T909" s="218">
        <f>S909*H909</f>
        <v>0</v>
      </c>
      <c r="U909" s="42"/>
      <c r="V909" s="42"/>
      <c r="W909" s="42"/>
      <c r="X909" s="42"/>
      <c r="Y909" s="42"/>
      <c r="Z909" s="42"/>
      <c r="AA909" s="42"/>
      <c r="AB909" s="42"/>
      <c r="AC909" s="42"/>
      <c r="AD909" s="42"/>
      <c r="AE909" s="42"/>
      <c r="AR909" s="219" t="s">
        <v>311</v>
      </c>
      <c r="AT909" s="219" t="s">
        <v>126</v>
      </c>
      <c r="AU909" s="219" t="s">
        <v>91</v>
      </c>
      <c r="AY909" s="20" t="s">
        <v>123</v>
      </c>
      <c r="BE909" s="220">
        <f>IF(N909="základní",J909,0)</f>
        <v>0</v>
      </c>
      <c r="BF909" s="220">
        <f>IF(N909="snížená",J909,0)</f>
        <v>0</v>
      </c>
      <c r="BG909" s="220">
        <f>IF(N909="zákl. přenesená",J909,0)</f>
        <v>0</v>
      </c>
      <c r="BH909" s="220">
        <f>IF(N909="sníž. přenesená",J909,0)</f>
        <v>0</v>
      </c>
      <c r="BI909" s="220">
        <f>IF(N909="nulová",J909,0)</f>
        <v>0</v>
      </c>
      <c r="BJ909" s="20" t="s">
        <v>89</v>
      </c>
      <c r="BK909" s="220">
        <f>ROUND(I909*H909,2)</f>
        <v>0</v>
      </c>
      <c r="BL909" s="20" t="s">
        <v>311</v>
      </c>
      <c r="BM909" s="219" t="s">
        <v>808</v>
      </c>
    </row>
    <row r="910" s="2" customFormat="1">
      <c r="A910" s="42"/>
      <c r="B910" s="43"/>
      <c r="C910" s="44"/>
      <c r="D910" s="221" t="s">
        <v>133</v>
      </c>
      <c r="E910" s="44"/>
      <c r="F910" s="222" t="s">
        <v>809</v>
      </c>
      <c r="G910" s="44"/>
      <c r="H910" s="44"/>
      <c r="I910" s="223"/>
      <c r="J910" s="44"/>
      <c r="K910" s="44"/>
      <c r="L910" s="48"/>
      <c r="M910" s="224"/>
      <c r="N910" s="225"/>
      <c r="O910" s="88"/>
      <c r="P910" s="88"/>
      <c r="Q910" s="88"/>
      <c r="R910" s="88"/>
      <c r="S910" s="88"/>
      <c r="T910" s="89"/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T910" s="20" t="s">
        <v>133</v>
      </c>
      <c r="AU910" s="20" t="s">
        <v>91</v>
      </c>
    </row>
    <row r="911" s="2" customFormat="1">
      <c r="A911" s="42"/>
      <c r="B911" s="43"/>
      <c r="C911" s="44"/>
      <c r="D911" s="232" t="s">
        <v>214</v>
      </c>
      <c r="E911" s="44"/>
      <c r="F911" s="273" t="s">
        <v>758</v>
      </c>
      <c r="G911" s="44"/>
      <c r="H911" s="44"/>
      <c r="I911" s="223"/>
      <c r="J911" s="44"/>
      <c r="K911" s="44"/>
      <c r="L911" s="48"/>
      <c r="M911" s="224"/>
      <c r="N911" s="225"/>
      <c r="O911" s="88"/>
      <c r="P911" s="88"/>
      <c r="Q911" s="88"/>
      <c r="R911" s="88"/>
      <c r="S911" s="88"/>
      <c r="T911" s="89"/>
      <c r="U911" s="42"/>
      <c r="V911" s="42"/>
      <c r="W911" s="42"/>
      <c r="X911" s="42"/>
      <c r="Y911" s="42"/>
      <c r="Z911" s="42"/>
      <c r="AA911" s="42"/>
      <c r="AB911" s="42"/>
      <c r="AC911" s="42"/>
      <c r="AD911" s="42"/>
      <c r="AE911" s="42"/>
      <c r="AT911" s="20" t="s">
        <v>214</v>
      </c>
      <c r="AU911" s="20" t="s">
        <v>91</v>
      </c>
    </row>
    <row r="912" s="13" customFormat="1">
      <c r="A912" s="13"/>
      <c r="B912" s="230"/>
      <c r="C912" s="231"/>
      <c r="D912" s="232" t="s">
        <v>193</v>
      </c>
      <c r="E912" s="233" t="s">
        <v>35</v>
      </c>
      <c r="F912" s="234" t="s">
        <v>759</v>
      </c>
      <c r="G912" s="231"/>
      <c r="H912" s="233" t="s">
        <v>35</v>
      </c>
      <c r="I912" s="235"/>
      <c r="J912" s="231"/>
      <c r="K912" s="231"/>
      <c r="L912" s="236"/>
      <c r="M912" s="237"/>
      <c r="N912" s="238"/>
      <c r="O912" s="238"/>
      <c r="P912" s="238"/>
      <c r="Q912" s="238"/>
      <c r="R912" s="238"/>
      <c r="S912" s="238"/>
      <c r="T912" s="239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0" t="s">
        <v>193</v>
      </c>
      <c r="AU912" s="240" t="s">
        <v>91</v>
      </c>
      <c r="AV912" s="13" t="s">
        <v>89</v>
      </c>
      <c r="AW912" s="13" t="s">
        <v>41</v>
      </c>
      <c r="AX912" s="13" t="s">
        <v>81</v>
      </c>
      <c r="AY912" s="240" t="s">
        <v>123</v>
      </c>
    </row>
    <row r="913" s="13" customFormat="1">
      <c r="A913" s="13"/>
      <c r="B913" s="230"/>
      <c r="C913" s="231"/>
      <c r="D913" s="232" t="s">
        <v>193</v>
      </c>
      <c r="E913" s="233" t="s">
        <v>35</v>
      </c>
      <c r="F913" s="234" t="s">
        <v>760</v>
      </c>
      <c r="G913" s="231"/>
      <c r="H913" s="233" t="s">
        <v>35</v>
      </c>
      <c r="I913" s="235"/>
      <c r="J913" s="231"/>
      <c r="K913" s="231"/>
      <c r="L913" s="236"/>
      <c r="M913" s="237"/>
      <c r="N913" s="238"/>
      <c r="O913" s="238"/>
      <c r="P913" s="238"/>
      <c r="Q913" s="238"/>
      <c r="R913" s="238"/>
      <c r="S913" s="238"/>
      <c r="T913" s="239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0" t="s">
        <v>193</v>
      </c>
      <c r="AU913" s="240" t="s">
        <v>91</v>
      </c>
      <c r="AV913" s="13" t="s">
        <v>89</v>
      </c>
      <c r="AW913" s="13" t="s">
        <v>41</v>
      </c>
      <c r="AX913" s="13" t="s">
        <v>81</v>
      </c>
      <c r="AY913" s="240" t="s">
        <v>123</v>
      </c>
    </row>
    <row r="914" s="13" customFormat="1">
      <c r="A914" s="13"/>
      <c r="B914" s="230"/>
      <c r="C914" s="231"/>
      <c r="D914" s="232" t="s">
        <v>193</v>
      </c>
      <c r="E914" s="233" t="s">
        <v>35</v>
      </c>
      <c r="F914" s="234" t="s">
        <v>761</v>
      </c>
      <c r="G914" s="231"/>
      <c r="H914" s="233" t="s">
        <v>35</v>
      </c>
      <c r="I914" s="235"/>
      <c r="J914" s="231"/>
      <c r="K914" s="231"/>
      <c r="L914" s="236"/>
      <c r="M914" s="237"/>
      <c r="N914" s="238"/>
      <c r="O914" s="238"/>
      <c r="P914" s="238"/>
      <c r="Q914" s="238"/>
      <c r="R914" s="238"/>
      <c r="S914" s="238"/>
      <c r="T914" s="239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0" t="s">
        <v>193</v>
      </c>
      <c r="AU914" s="240" t="s">
        <v>91</v>
      </c>
      <c r="AV914" s="13" t="s">
        <v>89</v>
      </c>
      <c r="AW914" s="13" t="s">
        <v>41</v>
      </c>
      <c r="AX914" s="13" t="s">
        <v>81</v>
      </c>
      <c r="AY914" s="240" t="s">
        <v>123</v>
      </c>
    </row>
    <row r="915" s="14" customFormat="1">
      <c r="A915" s="14"/>
      <c r="B915" s="241"/>
      <c r="C915" s="242"/>
      <c r="D915" s="232" t="s">
        <v>193</v>
      </c>
      <c r="E915" s="243" t="s">
        <v>35</v>
      </c>
      <c r="F915" s="244" t="s">
        <v>810</v>
      </c>
      <c r="G915" s="242"/>
      <c r="H915" s="245">
        <v>44</v>
      </c>
      <c r="I915" s="246"/>
      <c r="J915" s="242"/>
      <c r="K915" s="242"/>
      <c r="L915" s="247"/>
      <c r="M915" s="248"/>
      <c r="N915" s="249"/>
      <c r="O915" s="249"/>
      <c r="P915" s="249"/>
      <c r="Q915" s="249"/>
      <c r="R915" s="249"/>
      <c r="S915" s="249"/>
      <c r="T915" s="250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1" t="s">
        <v>193</v>
      </c>
      <c r="AU915" s="251" t="s">
        <v>91</v>
      </c>
      <c r="AV915" s="14" t="s">
        <v>91</v>
      </c>
      <c r="AW915" s="14" t="s">
        <v>41</v>
      </c>
      <c r="AX915" s="14" t="s">
        <v>89</v>
      </c>
      <c r="AY915" s="251" t="s">
        <v>123</v>
      </c>
    </row>
    <row r="916" s="2" customFormat="1" ht="24.15" customHeight="1">
      <c r="A916" s="42"/>
      <c r="B916" s="43"/>
      <c r="C916" s="208" t="s">
        <v>811</v>
      </c>
      <c r="D916" s="208" t="s">
        <v>126</v>
      </c>
      <c r="E916" s="209" t="s">
        <v>812</v>
      </c>
      <c r="F916" s="210" t="s">
        <v>813</v>
      </c>
      <c r="G916" s="211" t="s">
        <v>363</v>
      </c>
      <c r="H916" s="212">
        <v>0.033000000000000002</v>
      </c>
      <c r="I916" s="213"/>
      <c r="J916" s="214">
        <f>ROUND(I916*H916,2)</f>
        <v>0</v>
      </c>
      <c r="K916" s="210" t="s">
        <v>130</v>
      </c>
      <c r="L916" s="48"/>
      <c r="M916" s="215" t="s">
        <v>35</v>
      </c>
      <c r="N916" s="216" t="s">
        <v>52</v>
      </c>
      <c r="O916" s="88"/>
      <c r="P916" s="217">
        <f>O916*H916</f>
        <v>0</v>
      </c>
      <c r="Q916" s="217">
        <v>0</v>
      </c>
      <c r="R916" s="217">
        <f>Q916*H916</f>
        <v>0</v>
      </c>
      <c r="S916" s="217">
        <v>0</v>
      </c>
      <c r="T916" s="218">
        <f>S916*H916</f>
        <v>0</v>
      </c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R916" s="219" t="s">
        <v>311</v>
      </c>
      <c r="AT916" s="219" t="s">
        <v>126</v>
      </c>
      <c r="AU916" s="219" t="s">
        <v>91</v>
      </c>
      <c r="AY916" s="20" t="s">
        <v>123</v>
      </c>
      <c r="BE916" s="220">
        <f>IF(N916="základní",J916,0)</f>
        <v>0</v>
      </c>
      <c r="BF916" s="220">
        <f>IF(N916="snížená",J916,0)</f>
        <v>0</v>
      </c>
      <c r="BG916" s="220">
        <f>IF(N916="zákl. přenesená",J916,0)</f>
        <v>0</v>
      </c>
      <c r="BH916" s="220">
        <f>IF(N916="sníž. přenesená",J916,0)</f>
        <v>0</v>
      </c>
      <c r="BI916" s="220">
        <f>IF(N916="nulová",J916,0)</f>
        <v>0</v>
      </c>
      <c r="BJ916" s="20" t="s">
        <v>89</v>
      </c>
      <c r="BK916" s="220">
        <f>ROUND(I916*H916,2)</f>
        <v>0</v>
      </c>
      <c r="BL916" s="20" t="s">
        <v>311</v>
      </c>
      <c r="BM916" s="219" t="s">
        <v>814</v>
      </c>
    </row>
    <row r="917" s="2" customFormat="1">
      <c r="A917" s="42"/>
      <c r="B917" s="43"/>
      <c r="C917" s="44"/>
      <c r="D917" s="221" t="s">
        <v>133</v>
      </c>
      <c r="E917" s="44"/>
      <c r="F917" s="222" t="s">
        <v>815</v>
      </c>
      <c r="G917" s="44"/>
      <c r="H917" s="44"/>
      <c r="I917" s="223"/>
      <c r="J917" s="44"/>
      <c r="K917" s="44"/>
      <c r="L917" s="48"/>
      <c r="M917" s="224"/>
      <c r="N917" s="225"/>
      <c r="O917" s="88"/>
      <c r="P917" s="88"/>
      <c r="Q917" s="88"/>
      <c r="R917" s="88"/>
      <c r="S917" s="88"/>
      <c r="T917" s="89"/>
      <c r="U917" s="42"/>
      <c r="V917" s="42"/>
      <c r="W917" s="42"/>
      <c r="X917" s="42"/>
      <c r="Y917" s="42"/>
      <c r="Z917" s="42"/>
      <c r="AA917" s="42"/>
      <c r="AB917" s="42"/>
      <c r="AC917" s="42"/>
      <c r="AD917" s="42"/>
      <c r="AE917" s="42"/>
      <c r="AT917" s="20" t="s">
        <v>133</v>
      </c>
      <c r="AU917" s="20" t="s">
        <v>91</v>
      </c>
    </row>
    <row r="918" s="12" customFormat="1" ht="22.8" customHeight="1">
      <c r="A918" s="12"/>
      <c r="B918" s="192"/>
      <c r="C918" s="193"/>
      <c r="D918" s="194" t="s">
        <v>80</v>
      </c>
      <c r="E918" s="206" t="s">
        <v>816</v>
      </c>
      <c r="F918" s="206" t="s">
        <v>817</v>
      </c>
      <c r="G918" s="193"/>
      <c r="H918" s="193"/>
      <c r="I918" s="196"/>
      <c r="J918" s="207">
        <f>BK918</f>
        <v>0</v>
      </c>
      <c r="K918" s="193"/>
      <c r="L918" s="198"/>
      <c r="M918" s="199"/>
      <c r="N918" s="200"/>
      <c r="O918" s="200"/>
      <c r="P918" s="201">
        <f>SUM(P919:P924)</f>
        <v>0</v>
      </c>
      <c r="Q918" s="200"/>
      <c r="R918" s="201">
        <f>SUM(R919:R924)</f>
        <v>0.017679999999999998</v>
      </c>
      <c r="S918" s="200"/>
      <c r="T918" s="202">
        <f>SUM(T919:T924)</f>
        <v>0.017679999999999998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03" t="s">
        <v>91</v>
      </c>
      <c r="AT918" s="204" t="s">
        <v>80</v>
      </c>
      <c r="AU918" s="204" t="s">
        <v>89</v>
      </c>
      <c r="AY918" s="203" t="s">
        <v>123</v>
      </c>
      <c r="BK918" s="205">
        <f>SUM(BK919:BK924)</f>
        <v>0</v>
      </c>
    </row>
    <row r="919" s="2" customFormat="1" ht="16.5" customHeight="1">
      <c r="A919" s="42"/>
      <c r="B919" s="43"/>
      <c r="C919" s="208" t="s">
        <v>818</v>
      </c>
      <c r="D919" s="208" t="s">
        <v>126</v>
      </c>
      <c r="E919" s="209" t="s">
        <v>819</v>
      </c>
      <c r="F919" s="210" t="s">
        <v>820</v>
      </c>
      <c r="G919" s="211" t="s">
        <v>190</v>
      </c>
      <c r="H919" s="212">
        <v>68</v>
      </c>
      <c r="I919" s="213"/>
      <c r="J919" s="214">
        <f>ROUND(I919*H919,2)</f>
        <v>0</v>
      </c>
      <c r="K919" s="210" t="s">
        <v>130</v>
      </c>
      <c r="L919" s="48"/>
      <c r="M919" s="215" t="s">
        <v>35</v>
      </c>
      <c r="N919" s="216" t="s">
        <v>52</v>
      </c>
      <c r="O919" s="88"/>
      <c r="P919" s="217">
        <f>O919*H919</f>
        <v>0</v>
      </c>
      <c r="Q919" s="217">
        <v>0.00025999999999999998</v>
      </c>
      <c r="R919" s="217">
        <f>Q919*H919</f>
        <v>0.017679999999999998</v>
      </c>
      <c r="S919" s="217">
        <v>0.00025999999999999998</v>
      </c>
      <c r="T919" s="218">
        <f>S919*H919</f>
        <v>0.017679999999999998</v>
      </c>
      <c r="U919" s="42"/>
      <c r="V919" s="42"/>
      <c r="W919" s="42"/>
      <c r="X919" s="42"/>
      <c r="Y919" s="42"/>
      <c r="Z919" s="42"/>
      <c r="AA919" s="42"/>
      <c r="AB919" s="42"/>
      <c r="AC919" s="42"/>
      <c r="AD919" s="42"/>
      <c r="AE919" s="42"/>
      <c r="AR919" s="219" t="s">
        <v>311</v>
      </c>
      <c r="AT919" s="219" t="s">
        <v>126</v>
      </c>
      <c r="AU919" s="219" t="s">
        <v>91</v>
      </c>
      <c r="AY919" s="20" t="s">
        <v>123</v>
      </c>
      <c r="BE919" s="220">
        <f>IF(N919="základní",J919,0)</f>
        <v>0</v>
      </c>
      <c r="BF919" s="220">
        <f>IF(N919="snížená",J919,0)</f>
        <v>0</v>
      </c>
      <c r="BG919" s="220">
        <f>IF(N919="zákl. přenesená",J919,0)</f>
        <v>0</v>
      </c>
      <c r="BH919" s="220">
        <f>IF(N919="sníž. přenesená",J919,0)</f>
        <v>0</v>
      </c>
      <c r="BI919" s="220">
        <f>IF(N919="nulová",J919,0)</f>
        <v>0</v>
      </c>
      <c r="BJ919" s="20" t="s">
        <v>89</v>
      </c>
      <c r="BK919" s="220">
        <f>ROUND(I919*H919,2)</f>
        <v>0</v>
      </c>
      <c r="BL919" s="20" t="s">
        <v>311</v>
      </c>
      <c r="BM919" s="219" t="s">
        <v>821</v>
      </c>
    </row>
    <row r="920" s="2" customFormat="1">
      <c r="A920" s="42"/>
      <c r="B920" s="43"/>
      <c r="C920" s="44"/>
      <c r="D920" s="221" t="s">
        <v>133</v>
      </c>
      <c r="E920" s="44"/>
      <c r="F920" s="222" t="s">
        <v>822</v>
      </c>
      <c r="G920" s="44"/>
      <c r="H920" s="44"/>
      <c r="I920" s="223"/>
      <c r="J920" s="44"/>
      <c r="K920" s="44"/>
      <c r="L920" s="48"/>
      <c r="M920" s="224"/>
      <c r="N920" s="225"/>
      <c r="O920" s="88"/>
      <c r="P920" s="88"/>
      <c r="Q920" s="88"/>
      <c r="R920" s="88"/>
      <c r="S920" s="88"/>
      <c r="T920" s="89"/>
      <c r="U920" s="42"/>
      <c r="V920" s="42"/>
      <c r="W920" s="42"/>
      <c r="X920" s="42"/>
      <c r="Y920" s="42"/>
      <c r="Z920" s="42"/>
      <c r="AA920" s="42"/>
      <c r="AB920" s="42"/>
      <c r="AC920" s="42"/>
      <c r="AD920" s="42"/>
      <c r="AE920" s="42"/>
      <c r="AT920" s="20" t="s">
        <v>133</v>
      </c>
      <c r="AU920" s="20" t="s">
        <v>91</v>
      </c>
    </row>
    <row r="921" s="13" customFormat="1">
      <c r="A921" s="13"/>
      <c r="B921" s="230"/>
      <c r="C921" s="231"/>
      <c r="D921" s="232" t="s">
        <v>193</v>
      </c>
      <c r="E921" s="233" t="s">
        <v>35</v>
      </c>
      <c r="F921" s="234" t="s">
        <v>823</v>
      </c>
      <c r="G921" s="231"/>
      <c r="H921" s="233" t="s">
        <v>35</v>
      </c>
      <c r="I921" s="235"/>
      <c r="J921" s="231"/>
      <c r="K921" s="231"/>
      <c r="L921" s="236"/>
      <c r="M921" s="237"/>
      <c r="N921" s="238"/>
      <c r="O921" s="238"/>
      <c r="P921" s="238"/>
      <c r="Q921" s="238"/>
      <c r="R921" s="238"/>
      <c r="S921" s="238"/>
      <c r="T921" s="239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0" t="s">
        <v>193</v>
      </c>
      <c r="AU921" s="240" t="s">
        <v>91</v>
      </c>
      <c r="AV921" s="13" t="s">
        <v>89</v>
      </c>
      <c r="AW921" s="13" t="s">
        <v>41</v>
      </c>
      <c r="AX921" s="13" t="s">
        <v>81</v>
      </c>
      <c r="AY921" s="240" t="s">
        <v>123</v>
      </c>
    </row>
    <row r="922" s="14" customFormat="1">
      <c r="A922" s="14"/>
      <c r="B922" s="241"/>
      <c r="C922" s="242"/>
      <c r="D922" s="232" t="s">
        <v>193</v>
      </c>
      <c r="E922" s="243" t="s">
        <v>35</v>
      </c>
      <c r="F922" s="244" t="s">
        <v>824</v>
      </c>
      <c r="G922" s="242"/>
      <c r="H922" s="245">
        <v>68</v>
      </c>
      <c r="I922" s="246"/>
      <c r="J922" s="242"/>
      <c r="K922" s="242"/>
      <c r="L922" s="247"/>
      <c r="M922" s="248"/>
      <c r="N922" s="249"/>
      <c r="O922" s="249"/>
      <c r="P922" s="249"/>
      <c r="Q922" s="249"/>
      <c r="R922" s="249"/>
      <c r="S922" s="249"/>
      <c r="T922" s="25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1" t="s">
        <v>193</v>
      </c>
      <c r="AU922" s="251" t="s">
        <v>91</v>
      </c>
      <c r="AV922" s="14" t="s">
        <v>91</v>
      </c>
      <c r="AW922" s="14" t="s">
        <v>41</v>
      </c>
      <c r="AX922" s="14" t="s">
        <v>89</v>
      </c>
      <c r="AY922" s="251" t="s">
        <v>123</v>
      </c>
    </row>
    <row r="923" s="2" customFormat="1" ht="24.15" customHeight="1">
      <c r="A923" s="42"/>
      <c r="B923" s="43"/>
      <c r="C923" s="208" t="s">
        <v>825</v>
      </c>
      <c r="D923" s="208" t="s">
        <v>126</v>
      </c>
      <c r="E923" s="209" t="s">
        <v>826</v>
      </c>
      <c r="F923" s="210" t="s">
        <v>827</v>
      </c>
      <c r="G923" s="211" t="s">
        <v>363</v>
      </c>
      <c r="H923" s="212">
        <v>0.017999999999999999</v>
      </c>
      <c r="I923" s="213"/>
      <c r="J923" s="214">
        <f>ROUND(I923*H923,2)</f>
        <v>0</v>
      </c>
      <c r="K923" s="210" t="s">
        <v>130</v>
      </c>
      <c r="L923" s="48"/>
      <c r="M923" s="215" t="s">
        <v>35</v>
      </c>
      <c r="N923" s="216" t="s">
        <v>52</v>
      </c>
      <c r="O923" s="88"/>
      <c r="P923" s="217">
        <f>O923*H923</f>
        <v>0</v>
      </c>
      <c r="Q923" s="217">
        <v>0</v>
      </c>
      <c r="R923" s="217">
        <f>Q923*H923</f>
        <v>0</v>
      </c>
      <c r="S923" s="217">
        <v>0</v>
      </c>
      <c r="T923" s="218">
        <f>S923*H923</f>
        <v>0</v>
      </c>
      <c r="U923" s="42"/>
      <c r="V923" s="42"/>
      <c r="W923" s="42"/>
      <c r="X923" s="42"/>
      <c r="Y923" s="42"/>
      <c r="Z923" s="42"/>
      <c r="AA923" s="42"/>
      <c r="AB923" s="42"/>
      <c r="AC923" s="42"/>
      <c r="AD923" s="42"/>
      <c r="AE923" s="42"/>
      <c r="AR923" s="219" t="s">
        <v>311</v>
      </c>
      <c r="AT923" s="219" t="s">
        <v>126</v>
      </c>
      <c r="AU923" s="219" t="s">
        <v>91</v>
      </c>
      <c r="AY923" s="20" t="s">
        <v>123</v>
      </c>
      <c r="BE923" s="220">
        <f>IF(N923="základní",J923,0)</f>
        <v>0</v>
      </c>
      <c r="BF923" s="220">
        <f>IF(N923="snížená",J923,0)</f>
        <v>0</v>
      </c>
      <c r="BG923" s="220">
        <f>IF(N923="zákl. přenesená",J923,0)</f>
        <v>0</v>
      </c>
      <c r="BH923" s="220">
        <f>IF(N923="sníž. přenesená",J923,0)</f>
        <v>0</v>
      </c>
      <c r="BI923" s="220">
        <f>IF(N923="nulová",J923,0)</f>
        <v>0</v>
      </c>
      <c r="BJ923" s="20" t="s">
        <v>89</v>
      </c>
      <c r="BK923" s="220">
        <f>ROUND(I923*H923,2)</f>
        <v>0</v>
      </c>
      <c r="BL923" s="20" t="s">
        <v>311</v>
      </c>
      <c r="BM923" s="219" t="s">
        <v>828</v>
      </c>
    </row>
    <row r="924" s="2" customFormat="1">
      <c r="A924" s="42"/>
      <c r="B924" s="43"/>
      <c r="C924" s="44"/>
      <c r="D924" s="221" t="s">
        <v>133</v>
      </c>
      <c r="E924" s="44"/>
      <c r="F924" s="222" t="s">
        <v>829</v>
      </c>
      <c r="G924" s="44"/>
      <c r="H924" s="44"/>
      <c r="I924" s="223"/>
      <c r="J924" s="44"/>
      <c r="K924" s="44"/>
      <c r="L924" s="48"/>
      <c r="M924" s="224"/>
      <c r="N924" s="225"/>
      <c r="O924" s="88"/>
      <c r="P924" s="88"/>
      <c r="Q924" s="88"/>
      <c r="R924" s="88"/>
      <c r="S924" s="88"/>
      <c r="T924" s="89"/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T924" s="20" t="s">
        <v>133</v>
      </c>
      <c r="AU924" s="20" t="s">
        <v>91</v>
      </c>
    </row>
    <row r="925" s="12" customFormat="1" ht="22.8" customHeight="1">
      <c r="A925" s="12"/>
      <c r="B925" s="192"/>
      <c r="C925" s="193"/>
      <c r="D925" s="194" t="s">
        <v>80</v>
      </c>
      <c r="E925" s="206" t="s">
        <v>830</v>
      </c>
      <c r="F925" s="206" t="s">
        <v>831</v>
      </c>
      <c r="G925" s="193"/>
      <c r="H925" s="193"/>
      <c r="I925" s="196"/>
      <c r="J925" s="207">
        <f>BK925</f>
        <v>0</v>
      </c>
      <c r="K925" s="193"/>
      <c r="L925" s="198"/>
      <c r="M925" s="199"/>
      <c r="N925" s="200"/>
      <c r="O925" s="200"/>
      <c r="P925" s="201">
        <f>SUM(P926:P959)</f>
        <v>0</v>
      </c>
      <c r="Q925" s="200"/>
      <c r="R925" s="201">
        <f>SUM(R926:R959)</f>
        <v>0</v>
      </c>
      <c r="S925" s="200"/>
      <c r="T925" s="202">
        <f>SUM(T926:T959)</f>
        <v>10.112159999999999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203" t="s">
        <v>91</v>
      </c>
      <c r="AT925" s="204" t="s">
        <v>80</v>
      </c>
      <c r="AU925" s="204" t="s">
        <v>89</v>
      </c>
      <c r="AY925" s="203" t="s">
        <v>123</v>
      </c>
      <c r="BK925" s="205">
        <f>SUM(BK926:BK959)</f>
        <v>0</v>
      </c>
    </row>
    <row r="926" s="2" customFormat="1" ht="16.5" customHeight="1">
      <c r="A926" s="42"/>
      <c r="B926" s="43"/>
      <c r="C926" s="208" t="s">
        <v>832</v>
      </c>
      <c r="D926" s="208" t="s">
        <v>126</v>
      </c>
      <c r="E926" s="209" t="s">
        <v>833</v>
      </c>
      <c r="F926" s="210" t="s">
        <v>834</v>
      </c>
      <c r="G926" s="211" t="s">
        <v>190</v>
      </c>
      <c r="H926" s="212">
        <v>171.36000000000001</v>
      </c>
      <c r="I926" s="213"/>
      <c r="J926" s="214">
        <f>ROUND(I926*H926,2)</f>
        <v>0</v>
      </c>
      <c r="K926" s="210" t="s">
        <v>130</v>
      </c>
      <c r="L926" s="48"/>
      <c r="M926" s="215" t="s">
        <v>35</v>
      </c>
      <c r="N926" s="216" t="s">
        <v>52</v>
      </c>
      <c r="O926" s="88"/>
      <c r="P926" s="217">
        <f>O926*H926</f>
        <v>0</v>
      </c>
      <c r="Q926" s="217">
        <v>0</v>
      </c>
      <c r="R926" s="217">
        <f>Q926*H926</f>
        <v>0</v>
      </c>
      <c r="S926" s="217">
        <v>0.031</v>
      </c>
      <c r="T926" s="218">
        <f>S926*H926</f>
        <v>5.3121600000000004</v>
      </c>
      <c r="U926" s="42"/>
      <c r="V926" s="42"/>
      <c r="W926" s="42"/>
      <c r="X926" s="42"/>
      <c r="Y926" s="42"/>
      <c r="Z926" s="42"/>
      <c r="AA926" s="42"/>
      <c r="AB926" s="42"/>
      <c r="AC926" s="42"/>
      <c r="AD926" s="42"/>
      <c r="AE926" s="42"/>
      <c r="AR926" s="219" t="s">
        <v>311</v>
      </c>
      <c r="AT926" s="219" t="s">
        <v>126</v>
      </c>
      <c r="AU926" s="219" t="s">
        <v>91</v>
      </c>
      <c r="AY926" s="20" t="s">
        <v>123</v>
      </c>
      <c r="BE926" s="220">
        <f>IF(N926="základní",J926,0)</f>
        <v>0</v>
      </c>
      <c r="BF926" s="220">
        <f>IF(N926="snížená",J926,0)</f>
        <v>0</v>
      </c>
      <c r="BG926" s="220">
        <f>IF(N926="zákl. přenesená",J926,0)</f>
        <v>0</v>
      </c>
      <c r="BH926" s="220">
        <f>IF(N926="sníž. přenesená",J926,0)</f>
        <v>0</v>
      </c>
      <c r="BI926" s="220">
        <f>IF(N926="nulová",J926,0)</f>
        <v>0</v>
      </c>
      <c r="BJ926" s="20" t="s">
        <v>89</v>
      </c>
      <c r="BK926" s="220">
        <f>ROUND(I926*H926,2)</f>
        <v>0</v>
      </c>
      <c r="BL926" s="20" t="s">
        <v>311</v>
      </c>
      <c r="BM926" s="219" t="s">
        <v>835</v>
      </c>
    </row>
    <row r="927" s="2" customFormat="1">
      <c r="A927" s="42"/>
      <c r="B927" s="43"/>
      <c r="C927" s="44"/>
      <c r="D927" s="221" t="s">
        <v>133</v>
      </c>
      <c r="E927" s="44"/>
      <c r="F927" s="222" t="s">
        <v>836</v>
      </c>
      <c r="G927" s="44"/>
      <c r="H927" s="44"/>
      <c r="I927" s="223"/>
      <c r="J927" s="44"/>
      <c r="K927" s="44"/>
      <c r="L927" s="48"/>
      <c r="M927" s="224"/>
      <c r="N927" s="225"/>
      <c r="O927" s="88"/>
      <c r="P927" s="88"/>
      <c r="Q927" s="88"/>
      <c r="R927" s="88"/>
      <c r="S927" s="88"/>
      <c r="T927" s="89"/>
      <c r="U927" s="42"/>
      <c r="V927" s="42"/>
      <c r="W927" s="42"/>
      <c r="X927" s="42"/>
      <c r="Y927" s="42"/>
      <c r="Z927" s="42"/>
      <c r="AA927" s="42"/>
      <c r="AB927" s="42"/>
      <c r="AC927" s="42"/>
      <c r="AD927" s="42"/>
      <c r="AE927" s="42"/>
      <c r="AT927" s="20" t="s">
        <v>133</v>
      </c>
      <c r="AU927" s="20" t="s">
        <v>91</v>
      </c>
    </row>
    <row r="928" s="13" customFormat="1">
      <c r="A928" s="13"/>
      <c r="B928" s="230"/>
      <c r="C928" s="231"/>
      <c r="D928" s="232" t="s">
        <v>193</v>
      </c>
      <c r="E928" s="233" t="s">
        <v>35</v>
      </c>
      <c r="F928" s="234" t="s">
        <v>316</v>
      </c>
      <c r="G928" s="231"/>
      <c r="H928" s="233" t="s">
        <v>35</v>
      </c>
      <c r="I928" s="235"/>
      <c r="J928" s="231"/>
      <c r="K928" s="231"/>
      <c r="L928" s="236"/>
      <c r="M928" s="237"/>
      <c r="N928" s="238"/>
      <c r="O928" s="238"/>
      <c r="P928" s="238"/>
      <c r="Q928" s="238"/>
      <c r="R928" s="238"/>
      <c r="S928" s="238"/>
      <c r="T928" s="239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0" t="s">
        <v>193</v>
      </c>
      <c r="AU928" s="240" t="s">
        <v>91</v>
      </c>
      <c r="AV928" s="13" t="s">
        <v>89</v>
      </c>
      <c r="AW928" s="13" t="s">
        <v>41</v>
      </c>
      <c r="AX928" s="13" t="s">
        <v>81</v>
      </c>
      <c r="AY928" s="240" t="s">
        <v>123</v>
      </c>
    </row>
    <row r="929" s="13" customFormat="1">
      <c r="A929" s="13"/>
      <c r="B929" s="230"/>
      <c r="C929" s="231"/>
      <c r="D929" s="232" t="s">
        <v>193</v>
      </c>
      <c r="E929" s="233" t="s">
        <v>35</v>
      </c>
      <c r="F929" s="234" t="s">
        <v>198</v>
      </c>
      <c r="G929" s="231"/>
      <c r="H929" s="233" t="s">
        <v>35</v>
      </c>
      <c r="I929" s="235"/>
      <c r="J929" s="231"/>
      <c r="K929" s="231"/>
      <c r="L929" s="236"/>
      <c r="M929" s="237"/>
      <c r="N929" s="238"/>
      <c r="O929" s="238"/>
      <c r="P929" s="238"/>
      <c r="Q929" s="238"/>
      <c r="R929" s="238"/>
      <c r="S929" s="238"/>
      <c r="T929" s="23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0" t="s">
        <v>193</v>
      </c>
      <c r="AU929" s="240" t="s">
        <v>91</v>
      </c>
      <c r="AV929" s="13" t="s">
        <v>89</v>
      </c>
      <c r="AW929" s="13" t="s">
        <v>41</v>
      </c>
      <c r="AX929" s="13" t="s">
        <v>81</v>
      </c>
      <c r="AY929" s="240" t="s">
        <v>123</v>
      </c>
    </row>
    <row r="930" s="13" customFormat="1">
      <c r="A930" s="13"/>
      <c r="B930" s="230"/>
      <c r="C930" s="231"/>
      <c r="D930" s="232" t="s">
        <v>193</v>
      </c>
      <c r="E930" s="233" t="s">
        <v>35</v>
      </c>
      <c r="F930" s="234" t="s">
        <v>317</v>
      </c>
      <c r="G930" s="231"/>
      <c r="H930" s="233" t="s">
        <v>35</v>
      </c>
      <c r="I930" s="235"/>
      <c r="J930" s="231"/>
      <c r="K930" s="231"/>
      <c r="L930" s="236"/>
      <c r="M930" s="237"/>
      <c r="N930" s="238"/>
      <c r="O930" s="238"/>
      <c r="P930" s="238"/>
      <c r="Q930" s="238"/>
      <c r="R930" s="238"/>
      <c r="S930" s="238"/>
      <c r="T930" s="239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0" t="s">
        <v>193</v>
      </c>
      <c r="AU930" s="240" t="s">
        <v>91</v>
      </c>
      <c r="AV930" s="13" t="s">
        <v>89</v>
      </c>
      <c r="AW930" s="13" t="s">
        <v>41</v>
      </c>
      <c r="AX930" s="13" t="s">
        <v>81</v>
      </c>
      <c r="AY930" s="240" t="s">
        <v>123</v>
      </c>
    </row>
    <row r="931" s="13" customFormat="1">
      <c r="A931" s="13"/>
      <c r="B931" s="230"/>
      <c r="C931" s="231"/>
      <c r="D931" s="232" t="s">
        <v>193</v>
      </c>
      <c r="E931" s="233" t="s">
        <v>35</v>
      </c>
      <c r="F931" s="234" t="s">
        <v>198</v>
      </c>
      <c r="G931" s="231"/>
      <c r="H931" s="233" t="s">
        <v>35</v>
      </c>
      <c r="I931" s="235"/>
      <c r="J931" s="231"/>
      <c r="K931" s="231"/>
      <c r="L931" s="236"/>
      <c r="M931" s="237"/>
      <c r="N931" s="238"/>
      <c r="O931" s="238"/>
      <c r="P931" s="238"/>
      <c r="Q931" s="238"/>
      <c r="R931" s="238"/>
      <c r="S931" s="238"/>
      <c r="T931" s="239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0" t="s">
        <v>193</v>
      </c>
      <c r="AU931" s="240" t="s">
        <v>91</v>
      </c>
      <c r="AV931" s="13" t="s">
        <v>89</v>
      </c>
      <c r="AW931" s="13" t="s">
        <v>41</v>
      </c>
      <c r="AX931" s="13" t="s">
        <v>81</v>
      </c>
      <c r="AY931" s="240" t="s">
        <v>123</v>
      </c>
    </row>
    <row r="932" s="13" customFormat="1">
      <c r="A932" s="13"/>
      <c r="B932" s="230"/>
      <c r="C932" s="231"/>
      <c r="D932" s="232" t="s">
        <v>193</v>
      </c>
      <c r="E932" s="233" t="s">
        <v>35</v>
      </c>
      <c r="F932" s="234" t="s">
        <v>318</v>
      </c>
      <c r="G932" s="231"/>
      <c r="H932" s="233" t="s">
        <v>35</v>
      </c>
      <c r="I932" s="235"/>
      <c r="J932" s="231"/>
      <c r="K932" s="231"/>
      <c r="L932" s="236"/>
      <c r="M932" s="237"/>
      <c r="N932" s="238"/>
      <c r="O932" s="238"/>
      <c r="P932" s="238"/>
      <c r="Q932" s="238"/>
      <c r="R932" s="238"/>
      <c r="S932" s="238"/>
      <c r="T932" s="239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0" t="s">
        <v>193</v>
      </c>
      <c r="AU932" s="240" t="s">
        <v>91</v>
      </c>
      <c r="AV932" s="13" t="s">
        <v>89</v>
      </c>
      <c r="AW932" s="13" t="s">
        <v>41</v>
      </c>
      <c r="AX932" s="13" t="s">
        <v>81</v>
      </c>
      <c r="AY932" s="240" t="s">
        <v>123</v>
      </c>
    </row>
    <row r="933" s="13" customFormat="1">
      <c r="A933" s="13"/>
      <c r="B933" s="230"/>
      <c r="C933" s="231"/>
      <c r="D933" s="232" t="s">
        <v>193</v>
      </c>
      <c r="E933" s="233" t="s">
        <v>35</v>
      </c>
      <c r="F933" s="234" t="s">
        <v>319</v>
      </c>
      <c r="G933" s="231"/>
      <c r="H933" s="233" t="s">
        <v>35</v>
      </c>
      <c r="I933" s="235"/>
      <c r="J933" s="231"/>
      <c r="K933" s="231"/>
      <c r="L933" s="236"/>
      <c r="M933" s="237"/>
      <c r="N933" s="238"/>
      <c r="O933" s="238"/>
      <c r="P933" s="238"/>
      <c r="Q933" s="238"/>
      <c r="R933" s="238"/>
      <c r="S933" s="238"/>
      <c r="T933" s="239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0" t="s">
        <v>193</v>
      </c>
      <c r="AU933" s="240" t="s">
        <v>91</v>
      </c>
      <c r="AV933" s="13" t="s">
        <v>89</v>
      </c>
      <c r="AW933" s="13" t="s">
        <v>41</v>
      </c>
      <c r="AX933" s="13" t="s">
        <v>81</v>
      </c>
      <c r="AY933" s="240" t="s">
        <v>123</v>
      </c>
    </row>
    <row r="934" s="13" customFormat="1">
      <c r="A934" s="13"/>
      <c r="B934" s="230"/>
      <c r="C934" s="231"/>
      <c r="D934" s="232" t="s">
        <v>193</v>
      </c>
      <c r="E934" s="233" t="s">
        <v>35</v>
      </c>
      <c r="F934" s="234" t="s">
        <v>198</v>
      </c>
      <c r="G934" s="231"/>
      <c r="H934" s="233" t="s">
        <v>35</v>
      </c>
      <c r="I934" s="235"/>
      <c r="J934" s="231"/>
      <c r="K934" s="231"/>
      <c r="L934" s="236"/>
      <c r="M934" s="237"/>
      <c r="N934" s="238"/>
      <c r="O934" s="238"/>
      <c r="P934" s="238"/>
      <c r="Q934" s="238"/>
      <c r="R934" s="238"/>
      <c r="S934" s="238"/>
      <c r="T934" s="239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0" t="s">
        <v>193</v>
      </c>
      <c r="AU934" s="240" t="s">
        <v>91</v>
      </c>
      <c r="AV934" s="13" t="s">
        <v>89</v>
      </c>
      <c r="AW934" s="13" t="s">
        <v>41</v>
      </c>
      <c r="AX934" s="13" t="s">
        <v>81</v>
      </c>
      <c r="AY934" s="240" t="s">
        <v>123</v>
      </c>
    </row>
    <row r="935" s="13" customFormat="1">
      <c r="A935" s="13"/>
      <c r="B935" s="230"/>
      <c r="C935" s="231"/>
      <c r="D935" s="232" t="s">
        <v>193</v>
      </c>
      <c r="E935" s="233" t="s">
        <v>35</v>
      </c>
      <c r="F935" s="234" t="s">
        <v>320</v>
      </c>
      <c r="G935" s="231"/>
      <c r="H935" s="233" t="s">
        <v>35</v>
      </c>
      <c r="I935" s="235"/>
      <c r="J935" s="231"/>
      <c r="K935" s="231"/>
      <c r="L935" s="236"/>
      <c r="M935" s="237"/>
      <c r="N935" s="238"/>
      <c r="O935" s="238"/>
      <c r="P935" s="238"/>
      <c r="Q935" s="238"/>
      <c r="R935" s="238"/>
      <c r="S935" s="238"/>
      <c r="T935" s="23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0" t="s">
        <v>193</v>
      </c>
      <c r="AU935" s="240" t="s">
        <v>91</v>
      </c>
      <c r="AV935" s="13" t="s">
        <v>89</v>
      </c>
      <c r="AW935" s="13" t="s">
        <v>41</v>
      </c>
      <c r="AX935" s="13" t="s">
        <v>81</v>
      </c>
      <c r="AY935" s="240" t="s">
        <v>123</v>
      </c>
    </row>
    <row r="936" s="13" customFormat="1">
      <c r="A936" s="13"/>
      <c r="B936" s="230"/>
      <c r="C936" s="231"/>
      <c r="D936" s="232" t="s">
        <v>193</v>
      </c>
      <c r="E936" s="233" t="s">
        <v>35</v>
      </c>
      <c r="F936" s="234" t="s">
        <v>321</v>
      </c>
      <c r="G936" s="231"/>
      <c r="H936" s="233" t="s">
        <v>35</v>
      </c>
      <c r="I936" s="235"/>
      <c r="J936" s="231"/>
      <c r="K936" s="231"/>
      <c r="L936" s="236"/>
      <c r="M936" s="237"/>
      <c r="N936" s="238"/>
      <c r="O936" s="238"/>
      <c r="P936" s="238"/>
      <c r="Q936" s="238"/>
      <c r="R936" s="238"/>
      <c r="S936" s="238"/>
      <c r="T936" s="239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0" t="s">
        <v>193</v>
      </c>
      <c r="AU936" s="240" t="s">
        <v>91</v>
      </c>
      <c r="AV936" s="13" t="s">
        <v>89</v>
      </c>
      <c r="AW936" s="13" t="s">
        <v>41</v>
      </c>
      <c r="AX936" s="13" t="s">
        <v>81</v>
      </c>
      <c r="AY936" s="240" t="s">
        <v>123</v>
      </c>
    </row>
    <row r="937" s="13" customFormat="1">
      <c r="A937" s="13"/>
      <c r="B937" s="230"/>
      <c r="C937" s="231"/>
      <c r="D937" s="232" t="s">
        <v>193</v>
      </c>
      <c r="E937" s="233" t="s">
        <v>35</v>
      </c>
      <c r="F937" s="234" t="s">
        <v>322</v>
      </c>
      <c r="G937" s="231"/>
      <c r="H937" s="233" t="s">
        <v>35</v>
      </c>
      <c r="I937" s="235"/>
      <c r="J937" s="231"/>
      <c r="K937" s="231"/>
      <c r="L937" s="236"/>
      <c r="M937" s="237"/>
      <c r="N937" s="238"/>
      <c r="O937" s="238"/>
      <c r="P937" s="238"/>
      <c r="Q937" s="238"/>
      <c r="R937" s="238"/>
      <c r="S937" s="238"/>
      <c r="T937" s="239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0" t="s">
        <v>193</v>
      </c>
      <c r="AU937" s="240" t="s">
        <v>91</v>
      </c>
      <c r="AV937" s="13" t="s">
        <v>89</v>
      </c>
      <c r="AW937" s="13" t="s">
        <v>41</v>
      </c>
      <c r="AX937" s="13" t="s">
        <v>81</v>
      </c>
      <c r="AY937" s="240" t="s">
        <v>123</v>
      </c>
    </row>
    <row r="938" s="13" customFormat="1">
      <c r="A938" s="13"/>
      <c r="B938" s="230"/>
      <c r="C938" s="231"/>
      <c r="D938" s="232" t="s">
        <v>193</v>
      </c>
      <c r="E938" s="233" t="s">
        <v>35</v>
      </c>
      <c r="F938" s="234" t="s">
        <v>323</v>
      </c>
      <c r="G938" s="231"/>
      <c r="H938" s="233" t="s">
        <v>35</v>
      </c>
      <c r="I938" s="235"/>
      <c r="J938" s="231"/>
      <c r="K938" s="231"/>
      <c r="L938" s="236"/>
      <c r="M938" s="237"/>
      <c r="N938" s="238"/>
      <c r="O938" s="238"/>
      <c r="P938" s="238"/>
      <c r="Q938" s="238"/>
      <c r="R938" s="238"/>
      <c r="S938" s="238"/>
      <c r="T938" s="239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0" t="s">
        <v>193</v>
      </c>
      <c r="AU938" s="240" t="s">
        <v>91</v>
      </c>
      <c r="AV938" s="13" t="s">
        <v>89</v>
      </c>
      <c r="AW938" s="13" t="s">
        <v>41</v>
      </c>
      <c r="AX938" s="13" t="s">
        <v>81</v>
      </c>
      <c r="AY938" s="240" t="s">
        <v>123</v>
      </c>
    </row>
    <row r="939" s="13" customFormat="1">
      <c r="A939" s="13"/>
      <c r="B939" s="230"/>
      <c r="C939" s="231"/>
      <c r="D939" s="232" t="s">
        <v>193</v>
      </c>
      <c r="E939" s="233" t="s">
        <v>35</v>
      </c>
      <c r="F939" s="234" t="s">
        <v>324</v>
      </c>
      <c r="G939" s="231"/>
      <c r="H939" s="233" t="s">
        <v>35</v>
      </c>
      <c r="I939" s="235"/>
      <c r="J939" s="231"/>
      <c r="K939" s="231"/>
      <c r="L939" s="236"/>
      <c r="M939" s="237"/>
      <c r="N939" s="238"/>
      <c r="O939" s="238"/>
      <c r="P939" s="238"/>
      <c r="Q939" s="238"/>
      <c r="R939" s="238"/>
      <c r="S939" s="238"/>
      <c r="T939" s="239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0" t="s">
        <v>193</v>
      </c>
      <c r="AU939" s="240" t="s">
        <v>91</v>
      </c>
      <c r="AV939" s="13" t="s">
        <v>89</v>
      </c>
      <c r="AW939" s="13" t="s">
        <v>41</v>
      </c>
      <c r="AX939" s="13" t="s">
        <v>81</v>
      </c>
      <c r="AY939" s="240" t="s">
        <v>123</v>
      </c>
    </row>
    <row r="940" s="13" customFormat="1">
      <c r="A940" s="13"/>
      <c r="B940" s="230"/>
      <c r="C940" s="231"/>
      <c r="D940" s="232" t="s">
        <v>193</v>
      </c>
      <c r="E940" s="233" t="s">
        <v>35</v>
      </c>
      <c r="F940" s="234" t="s">
        <v>325</v>
      </c>
      <c r="G940" s="231"/>
      <c r="H940" s="233" t="s">
        <v>35</v>
      </c>
      <c r="I940" s="235"/>
      <c r="J940" s="231"/>
      <c r="K940" s="231"/>
      <c r="L940" s="236"/>
      <c r="M940" s="237"/>
      <c r="N940" s="238"/>
      <c r="O940" s="238"/>
      <c r="P940" s="238"/>
      <c r="Q940" s="238"/>
      <c r="R940" s="238"/>
      <c r="S940" s="238"/>
      <c r="T940" s="239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0" t="s">
        <v>193</v>
      </c>
      <c r="AU940" s="240" t="s">
        <v>91</v>
      </c>
      <c r="AV940" s="13" t="s">
        <v>89</v>
      </c>
      <c r="AW940" s="13" t="s">
        <v>41</v>
      </c>
      <c r="AX940" s="13" t="s">
        <v>81</v>
      </c>
      <c r="AY940" s="240" t="s">
        <v>123</v>
      </c>
    </row>
    <row r="941" s="13" customFormat="1">
      <c r="A941" s="13"/>
      <c r="B941" s="230"/>
      <c r="C941" s="231"/>
      <c r="D941" s="232" t="s">
        <v>193</v>
      </c>
      <c r="E941" s="233" t="s">
        <v>35</v>
      </c>
      <c r="F941" s="234" t="s">
        <v>326</v>
      </c>
      <c r="G941" s="231"/>
      <c r="H941" s="233" t="s">
        <v>35</v>
      </c>
      <c r="I941" s="235"/>
      <c r="J941" s="231"/>
      <c r="K941" s="231"/>
      <c r="L941" s="236"/>
      <c r="M941" s="237"/>
      <c r="N941" s="238"/>
      <c r="O941" s="238"/>
      <c r="P941" s="238"/>
      <c r="Q941" s="238"/>
      <c r="R941" s="238"/>
      <c r="S941" s="238"/>
      <c r="T941" s="239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0" t="s">
        <v>193</v>
      </c>
      <c r="AU941" s="240" t="s">
        <v>91</v>
      </c>
      <c r="AV941" s="13" t="s">
        <v>89</v>
      </c>
      <c r="AW941" s="13" t="s">
        <v>41</v>
      </c>
      <c r="AX941" s="13" t="s">
        <v>81</v>
      </c>
      <c r="AY941" s="240" t="s">
        <v>123</v>
      </c>
    </row>
    <row r="942" s="14" customFormat="1">
      <c r="A942" s="14"/>
      <c r="B942" s="241"/>
      <c r="C942" s="242"/>
      <c r="D942" s="232" t="s">
        <v>193</v>
      </c>
      <c r="E942" s="243" t="s">
        <v>35</v>
      </c>
      <c r="F942" s="244" t="s">
        <v>837</v>
      </c>
      <c r="G942" s="242"/>
      <c r="H942" s="245">
        <v>171.36000000000001</v>
      </c>
      <c r="I942" s="246"/>
      <c r="J942" s="242"/>
      <c r="K942" s="242"/>
      <c r="L942" s="247"/>
      <c r="M942" s="248"/>
      <c r="N942" s="249"/>
      <c r="O942" s="249"/>
      <c r="P942" s="249"/>
      <c r="Q942" s="249"/>
      <c r="R942" s="249"/>
      <c r="S942" s="249"/>
      <c r="T942" s="250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1" t="s">
        <v>193</v>
      </c>
      <c r="AU942" s="251" t="s">
        <v>91</v>
      </c>
      <c r="AV942" s="14" t="s">
        <v>91</v>
      </c>
      <c r="AW942" s="14" t="s">
        <v>41</v>
      </c>
      <c r="AX942" s="14" t="s">
        <v>89</v>
      </c>
      <c r="AY942" s="251" t="s">
        <v>123</v>
      </c>
    </row>
    <row r="943" s="2" customFormat="1" ht="21.75" customHeight="1">
      <c r="A943" s="42"/>
      <c r="B943" s="43"/>
      <c r="C943" s="208" t="s">
        <v>838</v>
      </c>
      <c r="D943" s="208" t="s">
        <v>126</v>
      </c>
      <c r="E943" s="209" t="s">
        <v>839</v>
      </c>
      <c r="F943" s="210" t="s">
        <v>840</v>
      </c>
      <c r="G943" s="211" t="s">
        <v>442</v>
      </c>
      <c r="H943" s="212">
        <v>4800</v>
      </c>
      <c r="I943" s="213"/>
      <c r="J943" s="214">
        <f>ROUND(I943*H943,2)</f>
        <v>0</v>
      </c>
      <c r="K943" s="210" t="s">
        <v>130</v>
      </c>
      <c r="L943" s="48"/>
      <c r="M943" s="215" t="s">
        <v>35</v>
      </c>
      <c r="N943" s="216" t="s">
        <v>52</v>
      </c>
      <c r="O943" s="88"/>
      <c r="P943" s="217">
        <f>O943*H943</f>
        <v>0</v>
      </c>
      <c r="Q943" s="217">
        <v>0</v>
      </c>
      <c r="R943" s="217">
        <f>Q943*H943</f>
        <v>0</v>
      </c>
      <c r="S943" s="217">
        <v>0.001</v>
      </c>
      <c r="T943" s="218">
        <f>S943*H943</f>
        <v>4.7999999999999998</v>
      </c>
      <c r="U943" s="42"/>
      <c r="V943" s="42"/>
      <c r="W943" s="42"/>
      <c r="X943" s="42"/>
      <c r="Y943" s="42"/>
      <c r="Z943" s="42"/>
      <c r="AA943" s="42"/>
      <c r="AB943" s="42"/>
      <c r="AC943" s="42"/>
      <c r="AD943" s="42"/>
      <c r="AE943" s="42"/>
      <c r="AR943" s="219" t="s">
        <v>311</v>
      </c>
      <c r="AT943" s="219" t="s">
        <v>126</v>
      </c>
      <c r="AU943" s="219" t="s">
        <v>91</v>
      </c>
      <c r="AY943" s="20" t="s">
        <v>123</v>
      </c>
      <c r="BE943" s="220">
        <f>IF(N943="základní",J943,0)</f>
        <v>0</v>
      </c>
      <c r="BF943" s="220">
        <f>IF(N943="snížená",J943,0)</f>
        <v>0</v>
      </c>
      <c r="BG943" s="220">
        <f>IF(N943="zákl. přenesená",J943,0)</f>
        <v>0</v>
      </c>
      <c r="BH943" s="220">
        <f>IF(N943="sníž. přenesená",J943,0)</f>
        <v>0</v>
      </c>
      <c r="BI943" s="220">
        <f>IF(N943="nulová",J943,0)</f>
        <v>0</v>
      </c>
      <c r="BJ943" s="20" t="s">
        <v>89</v>
      </c>
      <c r="BK943" s="220">
        <f>ROUND(I943*H943,2)</f>
        <v>0</v>
      </c>
      <c r="BL943" s="20" t="s">
        <v>311</v>
      </c>
      <c r="BM943" s="219" t="s">
        <v>841</v>
      </c>
    </row>
    <row r="944" s="2" customFormat="1">
      <c r="A944" s="42"/>
      <c r="B944" s="43"/>
      <c r="C944" s="44"/>
      <c r="D944" s="221" t="s">
        <v>133</v>
      </c>
      <c r="E944" s="44"/>
      <c r="F944" s="222" t="s">
        <v>842</v>
      </c>
      <c r="G944" s="44"/>
      <c r="H944" s="44"/>
      <c r="I944" s="223"/>
      <c r="J944" s="44"/>
      <c r="K944" s="44"/>
      <c r="L944" s="48"/>
      <c r="M944" s="224"/>
      <c r="N944" s="225"/>
      <c r="O944" s="88"/>
      <c r="P944" s="88"/>
      <c r="Q944" s="88"/>
      <c r="R944" s="88"/>
      <c r="S944" s="88"/>
      <c r="T944" s="89"/>
      <c r="U944" s="42"/>
      <c r="V944" s="42"/>
      <c r="W944" s="42"/>
      <c r="X944" s="42"/>
      <c r="Y944" s="42"/>
      <c r="Z944" s="42"/>
      <c r="AA944" s="42"/>
      <c r="AB944" s="42"/>
      <c r="AC944" s="42"/>
      <c r="AD944" s="42"/>
      <c r="AE944" s="42"/>
      <c r="AT944" s="20" t="s">
        <v>133</v>
      </c>
      <c r="AU944" s="20" t="s">
        <v>91</v>
      </c>
    </row>
    <row r="945" s="13" customFormat="1">
      <c r="A945" s="13"/>
      <c r="B945" s="230"/>
      <c r="C945" s="231"/>
      <c r="D945" s="232" t="s">
        <v>193</v>
      </c>
      <c r="E945" s="233" t="s">
        <v>35</v>
      </c>
      <c r="F945" s="234" t="s">
        <v>316</v>
      </c>
      <c r="G945" s="231"/>
      <c r="H945" s="233" t="s">
        <v>35</v>
      </c>
      <c r="I945" s="235"/>
      <c r="J945" s="231"/>
      <c r="K945" s="231"/>
      <c r="L945" s="236"/>
      <c r="M945" s="237"/>
      <c r="N945" s="238"/>
      <c r="O945" s="238"/>
      <c r="P945" s="238"/>
      <c r="Q945" s="238"/>
      <c r="R945" s="238"/>
      <c r="S945" s="238"/>
      <c r="T945" s="239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0" t="s">
        <v>193</v>
      </c>
      <c r="AU945" s="240" t="s">
        <v>91</v>
      </c>
      <c r="AV945" s="13" t="s">
        <v>89</v>
      </c>
      <c r="AW945" s="13" t="s">
        <v>41</v>
      </c>
      <c r="AX945" s="13" t="s">
        <v>81</v>
      </c>
      <c r="AY945" s="240" t="s">
        <v>123</v>
      </c>
    </row>
    <row r="946" s="13" customFormat="1">
      <c r="A946" s="13"/>
      <c r="B946" s="230"/>
      <c r="C946" s="231"/>
      <c r="D946" s="232" t="s">
        <v>193</v>
      </c>
      <c r="E946" s="233" t="s">
        <v>35</v>
      </c>
      <c r="F946" s="234" t="s">
        <v>198</v>
      </c>
      <c r="G946" s="231"/>
      <c r="H946" s="233" t="s">
        <v>35</v>
      </c>
      <c r="I946" s="235"/>
      <c r="J946" s="231"/>
      <c r="K946" s="231"/>
      <c r="L946" s="236"/>
      <c r="M946" s="237"/>
      <c r="N946" s="238"/>
      <c r="O946" s="238"/>
      <c r="P946" s="238"/>
      <c r="Q946" s="238"/>
      <c r="R946" s="238"/>
      <c r="S946" s="238"/>
      <c r="T946" s="239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0" t="s">
        <v>193</v>
      </c>
      <c r="AU946" s="240" t="s">
        <v>91</v>
      </c>
      <c r="AV946" s="13" t="s">
        <v>89</v>
      </c>
      <c r="AW946" s="13" t="s">
        <v>41</v>
      </c>
      <c r="AX946" s="13" t="s">
        <v>81</v>
      </c>
      <c r="AY946" s="240" t="s">
        <v>123</v>
      </c>
    </row>
    <row r="947" s="13" customFormat="1">
      <c r="A947" s="13"/>
      <c r="B947" s="230"/>
      <c r="C947" s="231"/>
      <c r="D947" s="232" t="s">
        <v>193</v>
      </c>
      <c r="E947" s="233" t="s">
        <v>35</v>
      </c>
      <c r="F947" s="234" t="s">
        <v>317</v>
      </c>
      <c r="G947" s="231"/>
      <c r="H947" s="233" t="s">
        <v>35</v>
      </c>
      <c r="I947" s="235"/>
      <c r="J947" s="231"/>
      <c r="K947" s="231"/>
      <c r="L947" s="236"/>
      <c r="M947" s="237"/>
      <c r="N947" s="238"/>
      <c r="O947" s="238"/>
      <c r="P947" s="238"/>
      <c r="Q947" s="238"/>
      <c r="R947" s="238"/>
      <c r="S947" s="238"/>
      <c r="T947" s="239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0" t="s">
        <v>193</v>
      </c>
      <c r="AU947" s="240" t="s">
        <v>91</v>
      </c>
      <c r="AV947" s="13" t="s">
        <v>89</v>
      </c>
      <c r="AW947" s="13" t="s">
        <v>41</v>
      </c>
      <c r="AX947" s="13" t="s">
        <v>81</v>
      </c>
      <c r="AY947" s="240" t="s">
        <v>123</v>
      </c>
    </row>
    <row r="948" s="13" customFormat="1">
      <c r="A948" s="13"/>
      <c r="B948" s="230"/>
      <c r="C948" s="231"/>
      <c r="D948" s="232" t="s">
        <v>193</v>
      </c>
      <c r="E948" s="233" t="s">
        <v>35</v>
      </c>
      <c r="F948" s="234" t="s">
        <v>198</v>
      </c>
      <c r="G948" s="231"/>
      <c r="H948" s="233" t="s">
        <v>35</v>
      </c>
      <c r="I948" s="235"/>
      <c r="J948" s="231"/>
      <c r="K948" s="231"/>
      <c r="L948" s="236"/>
      <c r="M948" s="237"/>
      <c r="N948" s="238"/>
      <c r="O948" s="238"/>
      <c r="P948" s="238"/>
      <c r="Q948" s="238"/>
      <c r="R948" s="238"/>
      <c r="S948" s="238"/>
      <c r="T948" s="239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0" t="s">
        <v>193</v>
      </c>
      <c r="AU948" s="240" t="s">
        <v>91</v>
      </c>
      <c r="AV948" s="13" t="s">
        <v>89</v>
      </c>
      <c r="AW948" s="13" t="s">
        <v>41</v>
      </c>
      <c r="AX948" s="13" t="s">
        <v>81</v>
      </c>
      <c r="AY948" s="240" t="s">
        <v>123</v>
      </c>
    </row>
    <row r="949" s="13" customFormat="1">
      <c r="A949" s="13"/>
      <c r="B949" s="230"/>
      <c r="C949" s="231"/>
      <c r="D949" s="232" t="s">
        <v>193</v>
      </c>
      <c r="E949" s="233" t="s">
        <v>35</v>
      </c>
      <c r="F949" s="234" t="s">
        <v>318</v>
      </c>
      <c r="G949" s="231"/>
      <c r="H949" s="233" t="s">
        <v>35</v>
      </c>
      <c r="I949" s="235"/>
      <c r="J949" s="231"/>
      <c r="K949" s="231"/>
      <c r="L949" s="236"/>
      <c r="M949" s="237"/>
      <c r="N949" s="238"/>
      <c r="O949" s="238"/>
      <c r="P949" s="238"/>
      <c r="Q949" s="238"/>
      <c r="R949" s="238"/>
      <c r="S949" s="238"/>
      <c r="T949" s="239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0" t="s">
        <v>193</v>
      </c>
      <c r="AU949" s="240" t="s">
        <v>91</v>
      </c>
      <c r="AV949" s="13" t="s">
        <v>89</v>
      </c>
      <c r="AW949" s="13" t="s">
        <v>41</v>
      </c>
      <c r="AX949" s="13" t="s">
        <v>81</v>
      </c>
      <c r="AY949" s="240" t="s">
        <v>123</v>
      </c>
    </row>
    <row r="950" s="13" customFormat="1">
      <c r="A950" s="13"/>
      <c r="B950" s="230"/>
      <c r="C950" s="231"/>
      <c r="D950" s="232" t="s">
        <v>193</v>
      </c>
      <c r="E950" s="233" t="s">
        <v>35</v>
      </c>
      <c r="F950" s="234" t="s">
        <v>319</v>
      </c>
      <c r="G950" s="231"/>
      <c r="H950" s="233" t="s">
        <v>35</v>
      </c>
      <c r="I950" s="235"/>
      <c r="J950" s="231"/>
      <c r="K950" s="231"/>
      <c r="L950" s="236"/>
      <c r="M950" s="237"/>
      <c r="N950" s="238"/>
      <c r="O950" s="238"/>
      <c r="P950" s="238"/>
      <c r="Q950" s="238"/>
      <c r="R950" s="238"/>
      <c r="S950" s="238"/>
      <c r="T950" s="239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0" t="s">
        <v>193</v>
      </c>
      <c r="AU950" s="240" t="s">
        <v>91</v>
      </c>
      <c r="AV950" s="13" t="s">
        <v>89</v>
      </c>
      <c r="AW950" s="13" t="s">
        <v>41</v>
      </c>
      <c r="AX950" s="13" t="s">
        <v>81</v>
      </c>
      <c r="AY950" s="240" t="s">
        <v>123</v>
      </c>
    </row>
    <row r="951" s="13" customFormat="1">
      <c r="A951" s="13"/>
      <c r="B951" s="230"/>
      <c r="C951" s="231"/>
      <c r="D951" s="232" t="s">
        <v>193</v>
      </c>
      <c r="E951" s="233" t="s">
        <v>35</v>
      </c>
      <c r="F951" s="234" t="s">
        <v>198</v>
      </c>
      <c r="G951" s="231"/>
      <c r="H951" s="233" t="s">
        <v>35</v>
      </c>
      <c r="I951" s="235"/>
      <c r="J951" s="231"/>
      <c r="K951" s="231"/>
      <c r="L951" s="236"/>
      <c r="M951" s="237"/>
      <c r="N951" s="238"/>
      <c r="O951" s="238"/>
      <c r="P951" s="238"/>
      <c r="Q951" s="238"/>
      <c r="R951" s="238"/>
      <c r="S951" s="238"/>
      <c r="T951" s="239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0" t="s">
        <v>193</v>
      </c>
      <c r="AU951" s="240" t="s">
        <v>91</v>
      </c>
      <c r="AV951" s="13" t="s">
        <v>89</v>
      </c>
      <c r="AW951" s="13" t="s">
        <v>41</v>
      </c>
      <c r="AX951" s="13" t="s">
        <v>81</v>
      </c>
      <c r="AY951" s="240" t="s">
        <v>123</v>
      </c>
    </row>
    <row r="952" s="13" customFormat="1">
      <c r="A952" s="13"/>
      <c r="B952" s="230"/>
      <c r="C952" s="231"/>
      <c r="D952" s="232" t="s">
        <v>193</v>
      </c>
      <c r="E952" s="233" t="s">
        <v>35</v>
      </c>
      <c r="F952" s="234" t="s">
        <v>320</v>
      </c>
      <c r="G952" s="231"/>
      <c r="H952" s="233" t="s">
        <v>35</v>
      </c>
      <c r="I952" s="235"/>
      <c r="J952" s="231"/>
      <c r="K952" s="231"/>
      <c r="L952" s="236"/>
      <c r="M952" s="237"/>
      <c r="N952" s="238"/>
      <c r="O952" s="238"/>
      <c r="P952" s="238"/>
      <c r="Q952" s="238"/>
      <c r="R952" s="238"/>
      <c r="S952" s="238"/>
      <c r="T952" s="239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0" t="s">
        <v>193</v>
      </c>
      <c r="AU952" s="240" t="s">
        <v>91</v>
      </c>
      <c r="AV952" s="13" t="s">
        <v>89</v>
      </c>
      <c r="AW952" s="13" t="s">
        <v>41</v>
      </c>
      <c r="AX952" s="13" t="s">
        <v>81</v>
      </c>
      <c r="AY952" s="240" t="s">
        <v>123</v>
      </c>
    </row>
    <row r="953" s="13" customFormat="1">
      <c r="A953" s="13"/>
      <c r="B953" s="230"/>
      <c r="C953" s="231"/>
      <c r="D953" s="232" t="s">
        <v>193</v>
      </c>
      <c r="E953" s="233" t="s">
        <v>35</v>
      </c>
      <c r="F953" s="234" t="s">
        <v>321</v>
      </c>
      <c r="G953" s="231"/>
      <c r="H953" s="233" t="s">
        <v>35</v>
      </c>
      <c r="I953" s="235"/>
      <c r="J953" s="231"/>
      <c r="K953" s="231"/>
      <c r="L953" s="236"/>
      <c r="M953" s="237"/>
      <c r="N953" s="238"/>
      <c r="O953" s="238"/>
      <c r="P953" s="238"/>
      <c r="Q953" s="238"/>
      <c r="R953" s="238"/>
      <c r="S953" s="238"/>
      <c r="T953" s="239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0" t="s">
        <v>193</v>
      </c>
      <c r="AU953" s="240" t="s">
        <v>91</v>
      </c>
      <c r="AV953" s="13" t="s">
        <v>89</v>
      </c>
      <c r="AW953" s="13" t="s">
        <v>41</v>
      </c>
      <c r="AX953" s="13" t="s">
        <v>81</v>
      </c>
      <c r="AY953" s="240" t="s">
        <v>123</v>
      </c>
    </row>
    <row r="954" s="13" customFormat="1">
      <c r="A954" s="13"/>
      <c r="B954" s="230"/>
      <c r="C954" s="231"/>
      <c r="D954" s="232" t="s">
        <v>193</v>
      </c>
      <c r="E954" s="233" t="s">
        <v>35</v>
      </c>
      <c r="F954" s="234" t="s">
        <v>322</v>
      </c>
      <c r="G954" s="231"/>
      <c r="H954" s="233" t="s">
        <v>35</v>
      </c>
      <c r="I954" s="235"/>
      <c r="J954" s="231"/>
      <c r="K954" s="231"/>
      <c r="L954" s="236"/>
      <c r="M954" s="237"/>
      <c r="N954" s="238"/>
      <c r="O954" s="238"/>
      <c r="P954" s="238"/>
      <c r="Q954" s="238"/>
      <c r="R954" s="238"/>
      <c r="S954" s="238"/>
      <c r="T954" s="239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0" t="s">
        <v>193</v>
      </c>
      <c r="AU954" s="240" t="s">
        <v>91</v>
      </c>
      <c r="AV954" s="13" t="s">
        <v>89</v>
      </c>
      <c r="AW954" s="13" t="s">
        <v>41</v>
      </c>
      <c r="AX954" s="13" t="s">
        <v>81</v>
      </c>
      <c r="AY954" s="240" t="s">
        <v>123</v>
      </c>
    </row>
    <row r="955" s="13" customFormat="1">
      <c r="A955" s="13"/>
      <c r="B955" s="230"/>
      <c r="C955" s="231"/>
      <c r="D955" s="232" t="s">
        <v>193</v>
      </c>
      <c r="E955" s="233" t="s">
        <v>35</v>
      </c>
      <c r="F955" s="234" t="s">
        <v>323</v>
      </c>
      <c r="G955" s="231"/>
      <c r="H955" s="233" t="s">
        <v>35</v>
      </c>
      <c r="I955" s="235"/>
      <c r="J955" s="231"/>
      <c r="K955" s="231"/>
      <c r="L955" s="236"/>
      <c r="M955" s="237"/>
      <c r="N955" s="238"/>
      <c r="O955" s="238"/>
      <c r="P955" s="238"/>
      <c r="Q955" s="238"/>
      <c r="R955" s="238"/>
      <c r="S955" s="238"/>
      <c r="T955" s="23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0" t="s">
        <v>193</v>
      </c>
      <c r="AU955" s="240" t="s">
        <v>91</v>
      </c>
      <c r="AV955" s="13" t="s">
        <v>89</v>
      </c>
      <c r="AW955" s="13" t="s">
        <v>41</v>
      </c>
      <c r="AX955" s="13" t="s">
        <v>81</v>
      </c>
      <c r="AY955" s="240" t="s">
        <v>123</v>
      </c>
    </row>
    <row r="956" s="13" customFormat="1">
      <c r="A956" s="13"/>
      <c r="B956" s="230"/>
      <c r="C956" s="231"/>
      <c r="D956" s="232" t="s">
        <v>193</v>
      </c>
      <c r="E956" s="233" t="s">
        <v>35</v>
      </c>
      <c r="F956" s="234" t="s">
        <v>324</v>
      </c>
      <c r="G956" s="231"/>
      <c r="H956" s="233" t="s">
        <v>35</v>
      </c>
      <c r="I956" s="235"/>
      <c r="J956" s="231"/>
      <c r="K956" s="231"/>
      <c r="L956" s="236"/>
      <c r="M956" s="237"/>
      <c r="N956" s="238"/>
      <c r="O956" s="238"/>
      <c r="P956" s="238"/>
      <c r="Q956" s="238"/>
      <c r="R956" s="238"/>
      <c r="S956" s="238"/>
      <c r="T956" s="239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0" t="s">
        <v>193</v>
      </c>
      <c r="AU956" s="240" t="s">
        <v>91</v>
      </c>
      <c r="AV956" s="13" t="s">
        <v>89</v>
      </c>
      <c r="AW956" s="13" t="s">
        <v>41</v>
      </c>
      <c r="AX956" s="13" t="s">
        <v>81</v>
      </c>
      <c r="AY956" s="240" t="s">
        <v>123</v>
      </c>
    </row>
    <row r="957" s="13" customFormat="1">
      <c r="A957" s="13"/>
      <c r="B957" s="230"/>
      <c r="C957" s="231"/>
      <c r="D957" s="232" t="s">
        <v>193</v>
      </c>
      <c r="E957" s="233" t="s">
        <v>35</v>
      </c>
      <c r="F957" s="234" t="s">
        <v>325</v>
      </c>
      <c r="G957" s="231"/>
      <c r="H957" s="233" t="s">
        <v>35</v>
      </c>
      <c r="I957" s="235"/>
      <c r="J957" s="231"/>
      <c r="K957" s="231"/>
      <c r="L957" s="236"/>
      <c r="M957" s="237"/>
      <c r="N957" s="238"/>
      <c r="O957" s="238"/>
      <c r="P957" s="238"/>
      <c r="Q957" s="238"/>
      <c r="R957" s="238"/>
      <c r="S957" s="238"/>
      <c r="T957" s="239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0" t="s">
        <v>193</v>
      </c>
      <c r="AU957" s="240" t="s">
        <v>91</v>
      </c>
      <c r="AV957" s="13" t="s">
        <v>89</v>
      </c>
      <c r="AW957" s="13" t="s">
        <v>41</v>
      </c>
      <c r="AX957" s="13" t="s">
        <v>81</v>
      </c>
      <c r="AY957" s="240" t="s">
        <v>123</v>
      </c>
    </row>
    <row r="958" s="13" customFormat="1">
      <c r="A958" s="13"/>
      <c r="B958" s="230"/>
      <c r="C958" s="231"/>
      <c r="D958" s="232" t="s">
        <v>193</v>
      </c>
      <c r="E958" s="233" t="s">
        <v>35</v>
      </c>
      <c r="F958" s="234" t="s">
        <v>326</v>
      </c>
      <c r="G958" s="231"/>
      <c r="H958" s="233" t="s">
        <v>35</v>
      </c>
      <c r="I958" s="235"/>
      <c r="J958" s="231"/>
      <c r="K958" s="231"/>
      <c r="L958" s="236"/>
      <c r="M958" s="237"/>
      <c r="N958" s="238"/>
      <c r="O958" s="238"/>
      <c r="P958" s="238"/>
      <c r="Q958" s="238"/>
      <c r="R958" s="238"/>
      <c r="S958" s="238"/>
      <c r="T958" s="239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0" t="s">
        <v>193</v>
      </c>
      <c r="AU958" s="240" t="s">
        <v>91</v>
      </c>
      <c r="AV958" s="13" t="s">
        <v>89</v>
      </c>
      <c r="AW958" s="13" t="s">
        <v>41</v>
      </c>
      <c r="AX958" s="13" t="s">
        <v>81</v>
      </c>
      <c r="AY958" s="240" t="s">
        <v>123</v>
      </c>
    </row>
    <row r="959" s="14" customFormat="1">
      <c r="A959" s="14"/>
      <c r="B959" s="241"/>
      <c r="C959" s="242"/>
      <c r="D959" s="232" t="s">
        <v>193</v>
      </c>
      <c r="E959" s="243" t="s">
        <v>35</v>
      </c>
      <c r="F959" s="244" t="s">
        <v>843</v>
      </c>
      <c r="G959" s="242"/>
      <c r="H959" s="245">
        <v>4800</v>
      </c>
      <c r="I959" s="246"/>
      <c r="J959" s="242"/>
      <c r="K959" s="242"/>
      <c r="L959" s="247"/>
      <c r="M959" s="248"/>
      <c r="N959" s="249"/>
      <c r="O959" s="249"/>
      <c r="P959" s="249"/>
      <c r="Q959" s="249"/>
      <c r="R959" s="249"/>
      <c r="S959" s="249"/>
      <c r="T959" s="250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1" t="s">
        <v>193</v>
      </c>
      <c r="AU959" s="251" t="s">
        <v>91</v>
      </c>
      <c r="AV959" s="14" t="s">
        <v>91</v>
      </c>
      <c r="AW959" s="14" t="s">
        <v>41</v>
      </c>
      <c r="AX959" s="14" t="s">
        <v>89</v>
      </c>
      <c r="AY959" s="251" t="s">
        <v>123</v>
      </c>
    </row>
    <row r="960" s="12" customFormat="1" ht="22.8" customHeight="1">
      <c r="A960" s="12"/>
      <c r="B960" s="192"/>
      <c r="C960" s="193"/>
      <c r="D960" s="194" t="s">
        <v>80</v>
      </c>
      <c r="E960" s="206" t="s">
        <v>844</v>
      </c>
      <c r="F960" s="206" t="s">
        <v>845</v>
      </c>
      <c r="G960" s="193"/>
      <c r="H960" s="193"/>
      <c r="I960" s="196"/>
      <c r="J960" s="207">
        <f>BK960</f>
        <v>0</v>
      </c>
      <c r="K960" s="193"/>
      <c r="L960" s="198"/>
      <c r="M960" s="199"/>
      <c r="N960" s="200"/>
      <c r="O960" s="200"/>
      <c r="P960" s="201">
        <f>SUM(P961:P972)</f>
        <v>0</v>
      </c>
      <c r="Q960" s="200"/>
      <c r="R960" s="201">
        <f>SUM(R961:R972)</f>
        <v>0.0062399999999999999</v>
      </c>
      <c r="S960" s="200"/>
      <c r="T960" s="202">
        <f>SUM(T961:T972)</f>
        <v>0</v>
      </c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R960" s="203" t="s">
        <v>91</v>
      </c>
      <c r="AT960" s="204" t="s">
        <v>80</v>
      </c>
      <c r="AU960" s="204" t="s">
        <v>89</v>
      </c>
      <c r="AY960" s="203" t="s">
        <v>123</v>
      </c>
      <c r="BK960" s="205">
        <f>SUM(BK961:BK972)</f>
        <v>0</v>
      </c>
    </row>
    <row r="961" s="2" customFormat="1" ht="16.5" customHeight="1">
      <c r="A961" s="42"/>
      <c r="B961" s="43"/>
      <c r="C961" s="208" t="s">
        <v>846</v>
      </c>
      <c r="D961" s="208" t="s">
        <v>126</v>
      </c>
      <c r="E961" s="209" t="s">
        <v>847</v>
      </c>
      <c r="F961" s="210" t="s">
        <v>848</v>
      </c>
      <c r="G961" s="211" t="s">
        <v>190</v>
      </c>
      <c r="H961" s="212">
        <v>208</v>
      </c>
      <c r="I961" s="213"/>
      <c r="J961" s="214">
        <f>ROUND(I961*H961,2)</f>
        <v>0</v>
      </c>
      <c r="K961" s="210" t="s">
        <v>130</v>
      </c>
      <c r="L961" s="48"/>
      <c r="M961" s="215" t="s">
        <v>35</v>
      </c>
      <c r="N961" s="216" t="s">
        <v>52</v>
      </c>
      <c r="O961" s="88"/>
      <c r="P961" s="217">
        <f>O961*H961</f>
        <v>0</v>
      </c>
      <c r="Q961" s="217">
        <v>3.0000000000000001E-05</v>
      </c>
      <c r="R961" s="217">
        <f>Q961*H961</f>
        <v>0.0062399999999999999</v>
      </c>
      <c r="S961" s="217">
        <v>0</v>
      </c>
      <c r="T961" s="218">
        <f>S961*H961</f>
        <v>0</v>
      </c>
      <c r="U961" s="42"/>
      <c r="V961" s="42"/>
      <c r="W961" s="42"/>
      <c r="X961" s="42"/>
      <c r="Y961" s="42"/>
      <c r="Z961" s="42"/>
      <c r="AA961" s="42"/>
      <c r="AB961" s="42"/>
      <c r="AC961" s="42"/>
      <c r="AD961" s="42"/>
      <c r="AE961" s="42"/>
      <c r="AR961" s="219" t="s">
        <v>311</v>
      </c>
      <c r="AT961" s="219" t="s">
        <v>126</v>
      </c>
      <c r="AU961" s="219" t="s">
        <v>91</v>
      </c>
      <c r="AY961" s="20" t="s">
        <v>123</v>
      </c>
      <c r="BE961" s="220">
        <f>IF(N961="základní",J961,0)</f>
        <v>0</v>
      </c>
      <c r="BF961" s="220">
        <f>IF(N961="snížená",J961,0)</f>
        <v>0</v>
      </c>
      <c r="BG961" s="220">
        <f>IF(N961="zákl. přenesená",J961,0)</f>
        <v>0</v>
      </c>
      <c r="BH961" s="220">
        <f>IF(N961="sníž. přenesená",J961,0)</f>
        <v>0</v>
      </c>
      <c r="BI961" s="220">
        <f>IF(N961="nulová",J961,0)</f>
        <v>0</v>
      </c>
      <c r="BJ961" s="20" t="s">
        <v>89</v>
      </c>
      <c r="BK961" s="220">
        <f>ROUND(I961*H961,2)</f>
        <v>0</v>
      </c>
      <c r="BL961" s="20" t="s">
        <v>311</v>
      </c>
      <c r="BM961" s="219" t="s">
        <v>849</v>
      </c>
    </row>
    <row r="962" s="2" customFormat="1">
      <c r="A962" s="42"/>
      <c r="B962" s="43"/>
      <c r="C962" s="44"/>
      <c r="D962" s="221" t="s">
        <v>133</v>
      </c>
      <c r="E962" s="44"/>
      <c r="F962" s="222" t="s">
        <v>850</v>
      </c>
      <c r="G962" s="44"/>
      <c r="H962" s="44"/>
      <c r="I962" s="223"/>
      <c r="J962" s="44"/>
      <c r="K962" s="44"/>
      <c r="L962" s="48"/>
      <c r="M962" s="224"/>
      <c r="N962" s="225"/>
      <c r="O962" s="88"/>
      <c r="P962" s="88"/>
      <c r="Q962" s="88"/>
      <c r="R962" s="88"/>
      <c r="S962" s="88"/>
      <c r="T962" s="89"/>
      <c r="U962" s="42"/>
      <c r="V962" s="42"/>
      <c r="W962" s="42"/>
      <c r="X962" s="42"/>
      <c r="Y962" s="42"/>
      <c r="Z962" s="42"/>
      <c r="AA962" s="42"/>
      <c r="AB962" s="42"/>
      <c r="AC962" s="42"/>
      <c r="AD962" s="42"/>
      <c r="AE962" s="42"/>
      <c r="AT962" s="20" t="s">
        <v>133</v>
      </c>
      <c r="AU962" s="20" t="s">
        <v>91</v>
      </c>
    </row>
    <row r="963" s="13" customFormat="1">
      <c r="A963" s="13"/>
      <c r="B963" s="230"/>
      <c r="C963" s="231"/>
      <c r="D963" s="232" t="s">
        <v>193</v>
      </c>
      <c r="E963" s="233" t="s">
        <v>35</v>
      </c>
      <c r="F963" s="234" t="s">
        <v>194</v>
      </c>
      <c r="G963" s="231"/>
      <c r="H963" s="233" t="s">
        <v>35</v>
      </c>
      <c r="I963" s="235"/>
      <c r="J963" s="231"/>
      <c r="K963" s="231"/>
      <c r="L963" s="236"/>
      <c r="M963" s="237"/>
      <c r="N963" s="238"/>
      <c r="O963" s="238"/>
      <c r="P963" s="238"/>
      <c r="Q963" s="238"/>
      <c r="R963" s="238"/>
      <c r="S963" s="238"/>
      <c r="T963" s="239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0" t="s">
        <v>193</v>
      </c>
      <c r="AU963" s="240" t="s">
        <v>91</v>
      </c>
      <c r="AV963" s="13" t="s">
        <v>89</v>
      </c>
      <c r="AW963" s="13" t="s">
        <v>41</v>
      </c>
      <c r="AX963" s="13" t="s">
        <v>81</v>
      </c>
      <c r="AY963" s="240" t="s">
        <v>123</v>
      </c>
    </row>
    <row r="964" s="13" customFormat="1">
      <c r="A964" s="13"/>
      <c r="B964" s="230"/>
      <c r="C964" s="231"/>
      <c r="D964" s="232" t="s">
        <v>193</v>
      </c>
      <c r="E964" s="233" t="s">
        <v>35</v>
      </c>
      <c r="F964" s="234" t="s">
        <v>195</v>
      </c>
      <c r="G964" s="231"/>
      <c r="H964" s="233" t="s">
        <v>35</v>
      </c>
      <c r="I964" s="235"/>
      <c r="J964" s="231"/>
      <c r="K964" s="231"/>
      <c r="L964" s="236"/>
      <c r="M964" s="237"/>
      <c r="N964" s="238"/>
      <c r="O964" s="238"/>
      <c r="P964" s="238"/>
      <c r="Q964" s="238"/>
      <c r="R964" s="238"/>
      <c r="S964" s="238"/>
      <c r="T964" s="239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0" t="s">
        <v>193</v>
      </c>
      <c r="AU964" s="240" t="s">
        <v>91</v>
      </c>
      <c r="AV964" s="13" t="s">
        <v>89</v>
      </c>
      <c r="AW964" s="13" t="s">
        <v>41</v>
      </c>
      <c r="AX964" s="13" t="s">
        <v>81</v>
      </c>
      <c r="AY964" s="240" t="s">
        <v>123</v>
      </c>
    </row>
    <row r="965" s="13" customFormat="1">
      <c r="A965" s="13"/>
      <c r="B965" s="230"/>
      <c r="C965" s="231"/>
      <c r="D965" s="232" t="s">
        <v>193</v>
      </c>
      <c r="E965" s="233" t="s">
        <v>35</v>
      </c>
      <c r="F965" s="234" t="s">
        <v>196</v>
      </c>
      <c r="G965" s="231"/>
      <c r="H965" s="233" t="s">
        <v>35</v>
      </c>
      <c r="I965" s="235"/>
      <c r="J965" s="231"/>
      <c r="K965" s="231"/>
      <c r="L965" s="236"/>
      <c r="M965" s="237"/>
      <c r="N965" s="238"/>
      <c r="O965" s="238"/>
      <c r="P965" s="238"/>
      <c r="Q965" s="238"/>
      <c r="R965" s="238"/>
      <c r="S965" s="238"/>
      <c r="T965" s="239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0" t="s">
        <v>193</v>
      </c>
      <c r="AU965" s="240" t="s">
        <v>91</v>
      </c>
      <c r="AV965" s="13" t="s">
        <v>89</v>
      </c>
      <c r="AW965" s="13" t="s">
        <v>41</v>
      </c>
      <c r="AX965" s="13" t="s">
        <v>81</v>
      </c>
      <c r="AY965" s="240" t="s">
        <v>123</v>
      </c>
    </row>
    <row r="966" s="13" customFormat="1">
      <c r="A966" s="13"/>
      <c r="B966" s="230"/>
      <c r="C966" s="231"/>
      <c r="D966" s="232" t="s">
        <v>193</v>
      </c>
      <c r="E966" s="233" t="s">
        <v>35</v>
      </c>
      <c r="F966" s="234" t="s">
        <v>197</v>
      </c>
      <c r="G966" s="231"/>
      <c r="H966" s="233" t="s">
        <v>35</v>
      </c>
      <c r="I966" s="235"/>
      <c r="J966" s="231"/>
      <c r="K966" s="231"/>
      <c r="L966" s="236"/>
      <c r="M966" s="237"/>
      <c r="N966" s="238"/>
      <c r="O966" s="238"/>
      <c r="P966" s="238"/>
      <c r="Q966" s="238"/>
      <c r="R966" s="238"/>
      <c r="S966" s="238"/>
      <c r="T966" s="239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0" t="s">
        <v>193</v>
      </c>
      <c r="AU966" s="240" t="s">
        <v>91</v>
      </c>
      <c r="AV966" s="13" t="s">
        <v>89</v>
      </c>
      <c r="AW966" s="13" t="s">
        <v>41</v>
      </c>
      <c r="AX966" s="13" t="s">
        <v>81</v>
      </c>
      <c r="AY966" s="240" t="s">
        <v>123</v>
      </c>
    </row>
    <row r="967" s="13" customFormat="1">
      <c r="A967" s="13"/>
      <c r="B967" s="230"/>
      <c r="C967" s="231"/>
      <c r="D967" s="232" t="s">
        <v>193</v>
      </c>
      <c r="E967" s="233" t="s">
        <v>35</v>
      </c>
      <c r="F967" s="234" t="s">
        <v>198</v>
      </c>
      <c r="G967" s="231"/>
      <c r="H967" s="233" t="s">
        <v>35</v>
      </c>
      <c r="I967" s="235"/>
      <c r="J967" s="231"/>
      <c r="K967" s="231"/>
      <c r="L967" s="236"/>
      <c r="M967" s="237"/>
      <c r="N967" s="238"/>
      <c r="O967" s="238"/>
      <c r="P967" s="238"/>
      <c r="Q967" s="238"/>
      <c r="R967" s="238"/>
      <c r="S967" s="238"/>
      <c r="T967" s="239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0" t="s">
        <v>193</v>
      </c>
      <c r="AU967" s="240" t="s">
        <v>91</v>
      </c>
      <c r="AV967" s="13" t="s">
        <v>89</v>
      </c>
      <c r="AW967" s="13" t="s">
        <v>41</v>
      </c>
      <c r="AX967" s="13" t="s">
        <v>81</v>
      </c>
      <c r="AY967" s="240" t="s">
        <v>123</v>
      </c>
    </row>
    <row r="968" s="13" customFormat="1">
      <c r="A968" s="13"/>
      <c r="B968" s="230"/>
      <c r="C968" s="231"/>
      <c r="D968" s="232" t="s">
        <v>193</v>
      </c>
      <c r="E968" s="233" t="s">
        <v>35</v>
      </c>
      <c r="F968" s="234" t="s">
        <v>199</v>
      </c>
      <c r="G968" s="231"/>
      <c r="H968" s="233" t="s">
        <v>35</v>
      </c>
      <c r="I968" s="235"/>
      <c r="J968" s="231"/>
      <c r="K968" s="231"/>
      <c r="L968" s="236"/>
      <c r="M968" s="237"/>
      <c r="N968" s="238"/>
      <c r="O968" s="238"/>
      <c r="P968" s="238"/>
      <c r="Q968" s="238"/>
      <c r="R968" s="238"/>
      <c r="S968" s="238"/>
      <c r="T968" s="239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0" t="s">
        <v>193</v>
      </c>
      <c r="AU968" s="240" t="s">
        <v>91</v>
      </c>
      <c r="AV968" s="13" t="s">
        <v>89</v>
      </c>
      <c r="AW968" s="13" t="s">
        <v>41</v>
      </c>
      <c r="AX968" s="13" t="s">
        <v>81</v>
      </c>
      <c r="AY968" s="240" t="s">
        <v>123</v>
      </c>
    </row>
    <row r="969" s="13" customFormat="1">
      <c r="A969" s="13"/>
      <c r="B969" s="230"/>
      <c r="C969" s="231"/>
      <c r="D969" s="232" t="s">
        <v>193</v>
      </c>
      <c r="E969" s="233" t="s">
        <v>35</v>
      </c>
      <c r="F969" s="234" t="s">
        <v>200</v>
      </c>
      <c r="G969" s="231"/>
      <c r="H969" s="233" t="s">
        <v>35</v>
      </c>
      <c r="I969" s="235"/>
      <c r="J969" s="231"/>
      <c r="K969" s="231"/>
      <c r="L969" s="236"/>
      <c r="M969" s="237"/>
      <c r="N969" s="238"/>
      <c r="O969" s="238"/>
      <c r="P969" s="238"/>
      <c r="Q969" s="238"/>
      <c r="R969" s="238"/>
      <c r="S969" s="238"/>
      <c r="T969" s="239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0" t="s">
        <v>193</v>
      </c>
      <c r="AU969" s="240" t="s">
        <v>91</v>
      </c>
      <c r="AV969" s="13" t="s">
        <v>89</v>
      </c>
      <c r="AW969" s="13" t="s">
        <v>41</v>
      </c>
      <c r="AX969" s="13" t="s">
        <v>81</v>
      </c>
      <c r="AY969" s="240" t="s">
        <v>123</v>
      </c>
    </row>
    <row r="970" s="13" customFormat="1">
      <c r="A970" s="13"/>
      <c r="B970" s="230"/>
      <c r="C970" s="231"/>
      <c r="D970" s="232" t="s">
        <v>193</v>
      </c>
      <c r="E970" s="233" t="s">
        <v>35</v>
      </c>
      <c r="F970" s="234" t="s">
        <v>198</v>
      </c>
      <c r="G970" s="231"/>
      <c r="H970" s="233" t="s">
        <v>35</v>
      </c>
      <c r="I970" s="235"/>
      <c r="J970" s="231"/>
      <c r="K970" s="231"/>
      <c r="L970" s="236"/>
      <c r="M970" s="237"/>
      <c r="N970" s="238"/>
      <c r="O970" s="238"/>
      <c r="P970" s="238"/>
      <c r="Q970" s="238"/>
      <c r="R970" s="238"/>
      <c r="S970" s="238"/>
      <c r="T970" s="239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0" t="s">
        <v>193</v>
      </c>
      <c r="AU970" s="240" t="s">
        <v>91</v>
      </c>
      <c r="AV970" s="13" t="s">
        <v>89</v>
      </c>
      <c r="AW970" s="13" t="s">
        <v>41</v>
      </c>
      <c r="AX970" s="13" t="s">
        <v>81</v>
      </c>
      <c r="AY970" s="240" t="s">
        <v>123</v>
      </c>
    </row>
    <row r="971" s="14" customFormat="1">
      <c r="A971" s="14"/>
      <c r="B971" s="241"/>
      <c r="C971" s="242"/>
      <c r="D971" s="232" t="s">
        <v>193</v>
      </c>
      <c r="E971" s="243" t="s">
        <v>35</v>
      </c>
      <c r="F971" s="244" t="s">
        <v>851</v>
      </c>
      <c r="G971" s="242"/>
      <c r="H971" s="245">
        <v>208</v>
      </c>
      <c r="I971" s="246"/>
      <c r="J971" s="242"/>
      <c r="K971" s="242"/>
      <c r="L971" s="247"/>
      <c r="M971" s="248"/>
      <c r="N971" s="249"/>
      <c r="O971" s="249"/>
      <c r="P971" s="249"/>
      <c r="Q971" s="249"/>
      <c r="R971" s="249"/>
      <c r="S971" s="249"/>
      <c r="T971" s="25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1" t="s">
        <v>193</v>
      </c>
      <c r="AU971" s="251" t="s">
        <v>91</v>
      </c>
      <c r="AV971" s="14" t="s">
        <v>91</v>
      </c>
      <c r="AW971" s="14" t="s">
        <v>41</v>
      </c>
      <c r="AX971" s="14" t="s">
        <v>81</v>
      </c>
      <c r="AY971" s="251" t="s">
        <v>123</v>
      </c>
    </row>
    <row r="972" s="15" customFormat="1">
      <c r="A972" s="15"/>
      <c r="B972" s="252"/>
      <c r="C972" s="253"/>
      <c r="D972" s="232" t="s">
        <v>193</v>
      </c>
      <c r="E972" s="254" t="s">
        <v>35</v>
      </c>
      <c r="F972" s="255" t="s">
        <v>202</v>
      </c>
      <c r="G972" s="253"/>
      <c r="H972" s="256">
        <v>208</v>
      </c>
      <c r="I972" s="257"/>
      <c r="J972" s="253"/>
      <c r="K972" s="253"/>
      <c r="L972" s="258"/>
      <c r="M972" s="259"/>
      <c r="N972" s="260"/>
      <c r="O972" s="260"/>
      <c r="P972" s="260"/>
      <c r="Q972" s="260"/>
      <c r="R972" s="260"/>
      <c r="S972" s="260"/>
      <c r="T972" s="261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62" t="s">
        <v>193</v>
      </c>
      <c r="AU972" s="262" t="s">
        <v>91</v>
      </c>
      <c r="AV972" s="15" t="s">
        <v>147</v>
      </c>
      <c r="AW972" s="15" t="s">
        <v>41</v>
      </c>
      <c r="AX972" s="15" t="s">
        <v>89</v>
      </c>
      <c r="AY972" s="262" t="s">
        <v>123</v>
      </c>
    </row>
    <row r="973" s="12" customFormat="1" ht="25.92" customHeight="1">
      <c r="A973" s="12"/>
      <c r="B973" s="192"/>
      <c r="C973" s="193"/>
      <c r="D973" s="194" t="s">
        <v>80</v>
      </c>
      <c r="E973" s="195" t="s">
        <v>203</v>
      </c>
      <c r="F973" s="195" t="s">
        <v>852</v>
      </c>
      <c r="G973" s="193"/>
      <c r="H973" s="193"/>
      <c r="I973" s="196"/>
      <c r="J973" s="197">
        <f>BK973</f>
        <v>0</v>
      </c>
      <c r="K973" s="193"/>
      <c r="L973" s="198"/>
      <c r="M973" s="199"/>
      <c r="N973" s="200"/>
      <c r="O973" s="200"/>
      <c r="P973" s="201">
        <f>P974+P982</f>
        <v>0</v>
      </c>
      <c r="Q973" s="200"/>
      <c r="R973" s="201">
        <f>R974+R982</f>
        <v>0</v>
      </c>
      <c r="S973" s="200"/>
      <c r="T973" s="202">
        <f>T974+T982</f>
        <v>0</v>
      </c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R973" s="203" t="s">
        <v>140</v>
      </c>
      <c r="AT973" s="204" t="s">
        <v>80</v>
      </c>
      <c r="AU973" s="204" t="s">
        <v>81</v>
      </c>
      <c r="AY973" s="203" t="s">
        <v>123</v>
      </c>
      <c r="BK973" s="205">
        <f>BK974+BK982</f>
        <v>0</v>
      </c>
    </row>
    <row r="974" s="12" customFormat="1" ht="22.8" customHeight="1">
      <c r="A974" s="12"/>
      <c r="B974" s="192"/>
      <c r="C974" s="193"/>
      <c r="D974" s="194" t="s">
        <v>80</v>
      </c>
      <c r="E974" s="206" t="s">
        <v>853</v>
      </c>
      <c r="F974" s="206" t="s">
        <v>854</v>
      </c>
      <c r="G974" s="193"/>
      <c r="H974" s="193"/>
      <c r="I974" s="196"/>
      <c r="J974" s="207">
        <f>BK974</f>
        <v>0</v>
      </c>
      <c r="K974" s="193"/>
      <c r="L974" s="198"/>
      <c r="M974" s="199"/>
      <c r="N974" s="200"/>
      <c r="O974" s="200"/>
      <c r="P974" s="201">
        <f>SUM(P975:P981)</f>
        <v>0</v>
      </c>
      <c r="Q974" s="200"/>
      <c r="R974" s="201">
        <f>SUM(R975:R981)</f>
        <v>0</v>
      </c>
      <c r="S974" s="200"/>
      <c r="T974" s="202">
        <f>SUM(T975:T981)</f>
        <v>0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203" t="s">
        <v>140</v>
      </c>
      <c r="AT974" s="204" t="s">
        <v>80</v>
      </c>
      <c r="AU974" s="204" t="s">
        <v>89</v>
      </c>
      <c r="AY974" s="203" t="s">
        <v>123</v>
      </c>
      <c r="BK974" s="205">
        <f>SUM(BK975:BK981)</f>
        <v>0</v>
      </c>
    </row>
    <row r="975" s="2" customFormat="1" ht="16.5" customHeight="1">
      <c r="A975" s="42"/>
      <c r="B975" s="43"/>
      <c r="C975" s="208" t="s">
        <v>855</v>
      </c>
      <c r="D975" s="208" t="s">
        <v>126</v>
      </c>
      <c r="E975" s="209" t="s">
        <v>856</v>
      </c>
      <c r="F975" s="210" t="s">
        <v>857</v>
      </c>
      <c r="G975" s="211" t="s">
        <v>331</v>
      </c>
      <c r="H975" s="212">
        <v>133.80000000000001</v>
      </c>
      <c r="I975" s="213"/>
      <c r="J975" s="214">
        <f>ROUND(I975*H975,2)</f>
        <v>0</v>
      </c>
      <c r="K975" s="210" t="s">
        <v>130</v>
      </c>
      <c r="L975" s="48"/>
      <c r="M975" s="215" t="s">
        <v>35</v>
      </c>
      <c r="N975" s="216" t="s">
        <v>52</v>
      </c>
      <c r="O975" s="88"/>
      <c r="P975" s="217">
        <f>O975*H975</f>
        <v>0</v>
      </c>
      <c r="Q975" s="217">
        <v>0</v>
      </c>
      <c r="R975" s="217">
        <f>Q975*H975</f>
        <v>0</v>
      </c>
      <c r="S975" s="217">
        <v>0</v>
      </c>
      <c r="T975" s="218">
        <f>S975*H975</f>
        <v>0</v>
      </c>
      <c r="U975" s="42"/>
      <c r="V975" s="42"/>
      <c r="W975" s="42"/>
      <c r="X975" s="42"/>
      <c r="Y975" s="42"/>
      <c r="Z975" s="42"/>
      <c r="AA975" s="42"/>
      <c r="AB975" s="42"/>
      <c r="AC975" s="42"/>
      <c r="AD975" s="42"/>
      <c r="AE975" s="42"/>
      <c r="AR975" s="219" t="s">
        <v>605</v>
      </c>
      <c r="AT975" s="219" t="s">
        <v>126</v>
      </c>
      <c r="AU975" s="219" t="s">
        <v>91</v>
      </c>
      <c r="AY975" s="20" t="s">
        <v>123</v>
      </c>
      <c r="BE975" s="220">
        <f>IF(N975="základní",J975,0)</f>
        <v>0</v>
      </c>
      <c r="BF975" s="220">
        <f>IF(N975="snížená",J975,0)</f>
        <v>0</v>
      </c>
      <c r="BG975" s="220">
        <f>IF(N975="zákl. přenesená",J975,0)</f>
        <v>0</v>
      </c>
      <c r="BH975" s="220">
        <f>IF(N975="sníž. přenesená",J975,0)</f>
        <v>0</v>
      </c>
      <c r="BI975" s="220">
        <f>IF(N975="nulová",J975,0)</f>
        <v>0</v>
      </c>
      <c r="BJ975" s="20" t="s">
        <v>89</v>
      </c>
      <c r="BK975" s="220">
        <f>ROUND(I975*H975,2)</f>
        <v>0</v>
      </c>
      <c r="BL975" s="20" t="s">
        <v>605</v>
      </c>
      <c r="BM975" s="219" t="s">
        <v>858</v>
      </c>
    </row>
    <row r="976" s="2" customFormat="1">
      <c r="A976" s="42"/>
      <c r="B976" s="43"/>
      <c r="C976" s="44"/>
      <c r="D976" s="221" t="s">
        <v>133</v>
      </c>
      <c r="E976" s="44"/>
      <c r="F976" s="222" t="s">
        <v>859</v>
      </c>
      <c r="G976" s="44"/>
      <c r="H976" s="44"/>
      <c r="I976" s="223"/>
      <c r="J976" s="44"/>
      <c r="K976" s="44"/>
      <c r="L976" s="48"/>
      <c r="M976" s="224"/>
      <c r="N976" s="225"/>
      <c r="O976" s="88"/>
      <c r="P976" s="88"/>
      <c r="Q976" s="88"/>
      <c r="R976" s="88"/>
      <c r="S976" s="88"/>
      <c r="T976" s="89"/>
      <c r="U976" s="42"/>
      <c r="V976" s="42"/>
      <c r="W976" s="42"/>
      <c r="X976" s="42"/>
      <c r="Y976" s="42"/>
      <c r="Z976" s="42"/>
      <c r="AA976" s="42"/>
      <c r="AB976" s="42"/>
      <c r="AC976" s="42"/>
      <c r="AD976" s="42"/>
      <c r="AE976" s="42"/>
      <c r="AT976" s="20" t="s">
        <v>133</v>
      </c>
      <c r="AU976" s="20" t="s">
        <v>91</v>
      </c>
    </row>
    <row r="977" s="13" customFormat="1">
      <c r="A977" s="13"/>
      <c r="B977" s="230"/>
      <c r="C977" s="231"/>
      <c r="D977" s="232" t="s">
        <v>193</v>
      </c>
      <c r="E977" s="233" t="s">
        <v>35</v>
      </c>
      <c r="F977" s="234" t="s">
        <v>690</v>
      </c>
      <c r="G977" s="231"/>
      <c r="H977" s="233" t="s">
        <v>35</v>
      </c>
      <c r="I977" s="235"/>
      <c r="J977" s="231"/>
      <c r="K977" s="231"/>
      <c r="L977" s="236"/>
      <c r="M977" s="237"/>
      <c r="N977" s="238"/>
      <c r="O977" s="238"/>
      <c r="P977" s="238"/>
      <c r="Q977" s="238"/>
      <c r="R977" s="238"/>
      <c r="S977" s="238"/>
      <c r="T977" s="239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0" t="s">
        <v>193</v>
      </c>
      <c r="AU977" s="240" t="s">
        <v>91</v>
      </c>
      <c r="AV977" s="13" t="s">
        <v>89</v>
      </c>
      <c r="AW977" s="13" t="s">
        <v>41</v>
      </c>
      <c r="AX977" s="13" t="s">
        <v>81</v>
      </c>
      <c r="AY977" s="240" t="s">
        <v>123</v>
      </c>
    </row>
    <row r="978" s="13" customFormat="1">
      <c r="A978" s="13"/>
      <c r="B978" s="230"/>
      <c r="C978" s="231"/>
      <c r="D978" s="232" t="s">
        <v>193</v>
      </c>
      <c r="E978" s="233" t="s">
        <v>35</v>
      </c>
      <c r="F978" s="234" t="s">
        <v>691</v>
      </c>
      <c r="G978" s="231"/>
      <c r="H978" s="233" t="s">
        <v>35</v>
      </c>
      <c r="I978" s="235"/>
      <c r="J978" s="231"/>
      <c r="K978" s="231"/>
      <c r="L978" s="236"/>
      <c r="M978" s="237"/>
      <c r="N978" s="238"/>
      <c r="O978" s="238"/>
      <c r="P978" s="238"/>
      <c r="Q978" s="238"/>
      <c r="R978" s="238"/>
      <c r="S978" s="238"/>
      <c r="T978" s="239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0" t="s">
        <v>193</v>
      </c>
      <c r="AU978" s="240" t="s">
        <v>91</v>
      </c>
      <c r="AV978" s="13" t="s">
        <v>89</v>
      </c>
      <c r="AW978" s="13" t="s">
        <v>41</v>
      </c>
      <c r="AX978" s="13" t="s">
        <v>81</v>
      </c>
      <c r="AY978" s="240" t="s">
        <v>123</v>
      </c>
    </row>
    <row r="979" s="14" customFormat="1">
      <c r="A979" s="14"/>
      <c r="B979" s="241"/>
      <c r="C979" s="242"/>
      <c r="D979" s="232" t="s">
        <v>193</v>
      </c>
      <c r="E979" s="243" t="s">
        <v>35</v>
      </c>
      <c r="F979" s="244" t="s">
        <v>692</v>
      </c>
      <c r="G979" s="242"/>
      <c r="H979" s="245">
        <v>33.600000000000001</v>
      </c>
      <c r="I979" s="246"/>
      <c r="J979" s="242"/>
      <c r="K979" s="242"/>
      <c r="L979" s="247"/>
      <c r="M979" s="248"/>
      <c r="N979" s="249"/>
      <c r="O979" s="249"/>
      <c r="P979" s="249"/>
      <c r="Q979" s="249"/>
      <c r="R979" s="249"/>
      <c r="S979" s="249"/>
      <c r="T979" s="250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1" t="s">
        <v>193</v>
      </c>
      <c r="AU979" s="251" t="s">
        <v>91</v>
      </c>
      <c r="AV979" s="14" t="s">
        <v>91</v>
      </c>
      <c r="AW979" s="14" t="s">
        <v>41</v>
      </c>
      <c r="AX979" s="14" t="s">
        <v>81</v>
      </c>
      <c r="AY979" s="251" t="s">
        <v>123</v>
      </c>
    </row>
    <row r="980" s="14" customFormat="1">
      <c r="A980" s="14"/>
      <c r="B980" s="241"/>
      <c r="C980" s="242"/>
      <c r="D980" s="232" t="s">
        <v>193</v>
      </c>
      <c r="E980" s="243" t="s">
        <v>35</v>
      </c>
      <c r="F980" s="244" t="s">
        <v>693</v>
      </c>
      <c r="G980" s="242"/>
      <c r="H980" s="245">
        <v>100.2</v>
      </c>
      <c r="I980" s="246"/>
      <c r="J980" s="242"/>
      <c r="K980" s="242"/>
      <c r="L980" s="247"/>
      <c r="M980" s="248"/>
      <c r="N980" s="249"/>
      <c r="O980" s="249"/>
      <c r="P980" s="249"/>
      <c r="Q980" s="249"/>
      <c r="R980" s="249"/>
      <c r="S980" s="249"/>
      <c r="T980" s="25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1" t="s">
        <v>193</v>
      </c>
      <c r="AU980" s="251" t="s">
        <v>91</v>
      </c>
      <c r="AV980" s="14" t="s">
        <v>91</v>
      </c>
      <c r="AW980" s="14" t="s">
        <v>41</v>
      </c>
      <c r="AX980" s="14" t="s">
        <v>81</v>
      </c>
      <c r="AY980" s="251" t="s">
        <v>123</v>
      </c>
    </row>
    <row r="981" s="15" customFormat="1">
      <c r="A981" s="15"/>
      <c r="B981" s="252"/>
      <c r="C981" s="253"/>
      <c r="D981" s="232" t="s">
        <v>193</v>
      </c>
      <c r="E981" s="254" t="s">
        <v>35</v>
      </c>
      <c r="F981" s="255" t="s">
        <v>202</v>
      </c>
      <c r="G981" s="253"/>
      <c r="H981" s="256">
        <v>133.80000000000001</v>
      </c>
      <c r="I981" s="257"/>
      <c r="J981" s="253"/>
      <c r="K981" s="253"/>
      <c r="L981" s="258"/>
      <c r="M981" s="259"/>
      <c r="N981" s="260"/>
      <c r="O981" s="260"/>
      <c r="P981" s="260"/>
      <c r="Q981" s="260"/>
      <c r="R981" s="260"/>
      <c r="S981" s="260"/>
      <c r="T981" s="261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62" t="s">
        <v>193</v>
      </c>
      <c r="AU981" s="262" t="s">
        <v>91</v>
      </c>
      <c r="AV981" s="15" t="s">
        <v>147</v>
      </c>
      <c r="AW981" s="15" t="s">
        <v>41</v>
      </c>
      <c r="AX981" s="15" t="s">
        <v>89</v>
      </c>
      <c r="AY981" s="262" t="s">
        <v>123</v>
      </c>
    </row>
    <row r="982" s="12" customFormat="1" ht="22.8" customHeight="1">
      <c r="A982" s="12"/>
      <c r="B982" s="192"/>
      <c r="C982" s="193"/>
      <c r="D982" s="194" t="s">
        <v>80</v>
      </c>
      <c r="E982" s="206" t="s">
        <v>860</v>
      </c>
      <c r="F982" s="206" t="s">
        <v>861</v>
      </c>
      <c r="G982" s="193"/>
      <c r="H982" s="193"/>
      <c r="I982" s="196"/>
      <c r="J982" s="207">
        <f>BK982</f>
        <v>0</v>
      </c>
      <c r="K982" s="193"/>
      <c r="L982" s="198"/>
      <c r="M982" s="199"/>
      <c r="N982" s="200"/>
      <c r="O982" s="200"/>
      <c r="P982" s="201">
        <f>SUM(P983:P984)</f>
        <v>0</v>
      </c>
      <c r="Q982" s="200"/>
      <c r="R982" s="201">
        <f>SUM(R983:R984)</f>
        <v>0</v>
      </c>
      <c r="S982" s="200"/>
      <c r="T982" s="202">
        <f>SUM(T983:T984)</f>
        <v>0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03" t="s">
        <v>140</v>
      </c>
      <c r="AT982" s="204" t="s">
        <v>80</v>
      </c>
      <c r="AU982" s="204" t="s">
        <v>89</v>
      </c>
      <c r="AY982" s="203" t="s">
        <v>123</v>
      </c>
      <c r="BK982" s="205">
        <f>SUM(BK983:BK984)</f>
        <v>0</v>
      </c>
    </row>
    <row r="983" s="2" customFormat="1" ht="24.15" customHeight="1">
      <c r="A983" s="42"/>
      <c r="B983" s="43"/>
      <c r="C983" s="208" t="s">
        <v>862</v>
      </c>
      <c r="D983" s="208" t="s">
        <v>126</v>
      </c>
      <c r="E983" s="209" t="s">
        <v>863</v>
      </c>
      <c r="F983" s="210" t="s">
        <v>864</v>
      </c>
      <c r="G983" s="211" t="s">
        <v>865</v>
      </c>
      <c r="H983" s="212">
        <v>5</v>
      </c>
      <c r="I983" s="213"/>
      <c r="J983" s="214">
        <f>ROUND(I983*H983,2)</f>
        <v>0</v>
      </c>
      <c r="K983" s="210" t="s">
        <v>130</v>
      </c>
      <c r="L983" s="48"/>
      <c r="M983" s="215" t="s">
        <v>35</v>
      </c>
      <c r="N983" s="216" t="s">
        <v>52</v>
      </c>
      <c r="O983" s="88"/>
      <c r="P983" s="217">
        <f>O983*H983</f>
        <v>0</v>
      </c>
      <c r="Q983" s="217">
        <v>0</v>
      </c>
      <c r="R983" s="217">
        <f>Q983*H983</f>
        <v>0</v>
      </c>
      <c r="S983" s="217">
        <v>0</v>
      </c>
      <c r="T983" s="218">
        <f>S983*H983</f>
        <v>0</v>
      </c>
      <c r="U983" s="42"/>
      <c r="V983" s="42"/>
      <c r="W983" s="42"/>
      <c r="X983" s="42"/>
      <c r="Y983" s="42"/>
      <c r="Z983" s="42"/>
      <c r="AA983" s="42"/>
      <c r="AB983" s="42"/>
      <c r="AC983" s="42"/>
      <c r="AD983" s="42"/>
      <c r="AE983" s="42"/>
      <c r="AR983" s="219" t="s">
        <v>605</v>
      </c>
      <c r="AT983" s="219" t="s">
        <v>126</v>
      </c>
      <c r="AU983" s="219" t="s">
        <v>91</v>
      </c>
      <c r="AY983" s="20" t="s">
        <v>123</v>
      </c>
      <c r="BE983" s="220">
        <f>IF(N983="základní",J983,0)</f>
        <v>0</v>
      </c>
      <c r="BF983" s="220">
        <f>IF(N983="snížená",J983,0)</f>
        <v>0</v>
      </c>
      <c r="BG983" s="220">
        <f>IF(N983="zákl. přenesená",J983,0)</f>
        <v>0</v>
      </c>
      <c r="BH983" s="220">
        <f>IF(N983="sníž. přenesená",J983,0)</f>
        <v>0</v>
      </c>
      <c r="BI983" s="220">
        <f>IF(N983="nulová",J983,0)</f>
        <v>0</v>
      </c>
      <c r="BJ983" s="20" t="s">
        <v>89</v>
      </c>
      <c r="BK983" s="220">
        <f>ROUND(I983*H983,2)</f>
        <v>0</v>
      </c>
      <c r="BL983" s="20" t="s">
        <v>605</v>
      </c>
      <c r="BM983" s="219" t="s">
        <v>866</v>
      </c>
    </row>
    <row r="984" s="2" customFormat="1">
      <c r="A984" s="42"/>
      <c r="B984" s="43"/>
      <c r="C984" s="44"/>
      <c r="D984" s="221" t="s">
        <v>133</v>
      </c>
      <c r="E984" s="44"/>
      <c r="F984" s="222" t="s">
        <v>867</v>
      </c>
      <c r="G984" s="44"/>
      <c r="H984" s="44"/>
      <c r="I984" s="223"/>
      <c r="J984" s="44"/>
      <c r="K984" s="44"/>
      <c r="L984" s="48"/>
      <c r="M984" s="224"/>
      <c r="N984" s="225"/>
      <c r="O984" s="88"/>
      <c r="P984" s="88"/>
      <c r="Q984" s="88"/>
      <c r="R984" s="88"/>
      <c r="S984" s="88"/>
      <c r="T984" s="89"/>
      <c r="U984" s="42"/>
      <c r="V984" s="42"/>
      <c r="W984" s="42"/>
      <c r="X984" s="42"/>
      <c r="Y984" s="42"/>
      <c r="Z984" s="42"/>
      <c r="AA984" s="42"/>
      <c r="AB984" s="42"/>
      <c r="AC984" s="42"/>
      <c r="AD984" s="42"/>
      <c r="AE984" s="42"/>
      <c r="AT984" s="20" t="s">
        <v>133</v>
      </c>
      <c r="AU984" s="20" t="s">
        <v>91</v>
      </c>
    </row>
    <row r="985" s="12" customFormat="1" ht="25.92" customHeight="1">
      <c r="A985" s="12"/>
      <c r="B985" s="192"/>
      <c r="C985" s="193"/>
      <c r="D985" s="194" t="s">
        <v>80</v>
      </c>
      <c r="E985" s="195" t="s">
        <v>868</v>
      </c>
      <c r="F985" s="195" t="s">
        <v>869</v>
      </c>
      <c r="G985" s="193"/>
      <c r="H985" s="193"/>
      <c r="I985" s="196"/>
      <c r="J985" s="197">
        <f>BK985</f>
        <v>0</v>
      </c>
      <c r="K985" s="193"/>
      <c r="L985" s="198"/>
      <c r="M985" s="199"/>
      <c r="N985" s="200"/>
      <c r="O985" s="200"/>
      <c r="P985" s="201">
        <f>SUM(P986:P997)</f>
        <v>0</v>
      </c>
      <c r="Q985" s="200"/>
      <c r="R985" s="201">
        <f>SUM(R986:R997)</f>
        <v>0</v>
      </c>
      <c r="S985" s="200"/>
      <c r="T985" s="202">
        <f>SUM(T986:T997)</f>
        <v>0</v>
      </c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R985" s="203" t="s">
        <v>147</v>
      </c>
      <c r="AT985" s="204" t="s">
        <v>80</v>
      </c>
      <c r="AU985" s="204" t="s">
        <v>81</v>
      </c>
      <c r="AY985" s="203" t="s">
        <v>123</v>
      </c>
      <c r="BK985" s="205">
        <f>SUM(BK986:BK997)</f>
        <v>0</v>
      </c>
    </row>
    <row r="986" s="2" customFormat="1" ht="16.5" customHeight="1">
      <c r="A986" s="42"/>
      <c r="B986" s="43"/>
      <c r="C986" s="208" t="s">
        <v>870</v>
      </c>
      <c r="D986" s="208" t="s">
        <v>126</v>
      </c>
      <c r="E986" s="209" t="s">
        <v>871</v>
      </c>
      <c r="F986" s="210" t="s">
        <v>872</v>
      </c>
      <c r="G986" s="211" t="s">
        <v>873</v>
      </c>
      <c r="H986" s="212">
        <v>40</v>
      </c>
      <c r="I986" s="213"/>
      <c r="J986" s="214">
        <f>ROUND(I986*H986,2)</f>
        <v>0</v>
      </c>
      <c r="K986" s="210" t="s">
        <v>130</v>
      </c>
      <c r="L986" s="48"/>
      <c r="M986" s="215" t="s">
        <v>35</v>
      </c>
      <c r="N986" s="216" t="s">
        <v>52</v>
      </c>
      <c r="O986" s="88"/>
      <c r="P986" s="217">
        <f>O986*H986</f>
        <v>0</v>
      </c>
      <c r="Q986" s="217">
        <v>0</v>
      </c>
      <c r="R986" s="217">
        <f>Q986*H986</f>
        <v>0</v>
      </c>
      <c r="S986" s="217">
        <v>0</v>
      </c>
      <c r="T986" s="218">
        <f>S986*H986</f>
        <v>0</v>
      </c>
      <c r="U986" s="42"/>
      <c r="V986" s="42"/>
      <c r="W986" s="42"/>
      <c r="X986" s="42"/>
      <c r="Y986" s="42"/>
      <c r="Z986" s="42"/>
      <c r="AA986" s="42"/>
      <c r="AB986" s="42"/>
      <c r="AC986" s="42"/>
      <c r="AD986" s="42"/>
      <c r="AE986" s="42"/>
      <c r="AR986" s="219" t="s">
        <v>874</v>
      </c>
      <c r="AT986" s="219" t="s">
        <v>126</v>
      </c>
      <c r="AU986" s="219" t="s">
        <v>89</v>
      </c>
      <c r="AY986" s="20" t="s">
        <v>123</v>
      </c>
      <c r="BE986" s="220">
        <f>IF(N986="základní",J986,0)</f>
        <v>0</v>
      </c>
      <c r="BF986" s="220">
        <f>IF(N986="snížená",J986,0)</f>
        <v>0</v>
      </c>
      <c r="BG986" s="220">
        <f>IF(N986="zákl. přenesená",J986,0)</f>
        <v>0</v>
      </c>
      <c r="BH986" s="220">
        <f>IF(N986="sníž. přenesená",J986,0)</f>
        <v>0</v>
      </c>
      <c r="BI986" s="220">
        <f>IF(N986="nulová",J986,0)</f>
        <v>0</v>
      </c>
      <c r="BJ986" s="20" t="s">
        <v>89</v>
      </c>
      <c r="BK986" s="220">
        <f>ROUND(I986*H986,2)</f>
        <v>0</v>
      </c>
      <c r="BL986" s="20" t="s">
        <v>874</v>
      </c>
      <c r="BM986" s="219" t="s">
        <v>875</v>
      </c>
    </row>
    <row r="987" s="2" customFormat="1">
      <c r="A987" s="42"/>
      <c r="B987" s="43"/>
      <c r="C987" s="44"/>
      <c r="D987" s="221" t="s">
        <v>133</v>
      </c>
      <c r="E987" s="44"/>
      <c r="F987" s="222" t="s">
        <v>876</v>
      </c>
      <c r="G987" s="44"/>
      <c r="H987" s="44"/>
      <c r="I987" s="223"/>
      <c r="J987" s="44"/>
      <c r="K987" s="44"/>
      <c r="L987" s="48"/>
      <c r="M987" s="224"/>
      <c r="N987" s="225"/>
      <c r="O987" s="88"/>
      <c r="P987" s="88"/>
      <c r="Q987" s="88"/>
      <c r="R987" s="88"/>
      <c r="S987" s="88"/>
      <c r="T987" s="89"/>
      <c r="U987" s="42"/>
      <c r="V987" s="42"/>
      <c r="W987" s="42"/>
      <c r="X987" s="42"/>
      <c r="Y987" s="42"/>
      <c r="Z987" s="42"/>
      <c r="AA987" s="42"/>
      <c r="AB987" s="42"/>
      <c r="AC987" s="42"/>
      <c r="AD987" s="42"/>
      <c r="AE987" s="42"/>
      <c r="AT987" s="20" t="s">
        <v>133</v>
      </c>
      <c r="AU987" s="20" t="s">
        <v>89</v>
      </c>
    </row>
    <row r="988" s="13" customFormat="1">
      <c r="A988" s="13"/>
      <c r="B988" s="230"/>
      <c r="C988" s="231"/>
      <c r="D988" s="232" t="s">
        <v>193</v>
      </c>
      <c r="E988" s="233" t="s">
        <v>35</v>
      </c>
      <c r="F988" s="234" t="s">
        <v>877</v>
      </c>
      <c r="G988" s="231"/>
      <c r="H988" s="233" t="s">
        <v>35</v>
      </c>
      <c r="I988" s="235"/>
      <c r="J988" s="231"/>
      <c r="K988" s="231"/>
      <c r="L988" s="236"/>
      <c r="M988" s="237"/>
      <c r="N988" s="238"/>
      <c r="O988" s="238"/>
      <c r="P988" s="238"/>
      <c r="Q988" s="238"/>
      <c r="R988" s="238"/>
      <c r="S988" s="238"/>
      <c r="T988" s="239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0" t="s">
        <v>193</v>
      </c>
      <c r="AU988" s="240" t="s">
        <v>89</v>
      </c>
      <c r="AV988" s="13" t="s">
        <v>89</v>
      </c>
      <c r="AW988" s="13" t="s">
        <v>41</v>
      </c>
      <c r="AX988" s="13" t="s">
        <v>81</v>
      </c>
      <c r="AY988" s="240" t="s">
        <v>123</v>
      </c>
    </row>
    <row r="989" s="14" customFormat="1">
      <c r="A989" s="14"/>
      <c r="B989" s="241"/>
      <c r="C989" s="242"/>
      <c r="D989" s="232" t="s">
        <v>193</v>
      </c>
      <c r="E989" s="243" t="s">
        <v>35</v>
      </c>
      <c r="F989" s="244" t="s">
        <v>878</v>
      </c>
      <c r="G989" s="242"/>
      <c r="H989" s="245">
        <v>40</v>
      </c>
      <c r="I989" s="246"/>
      <c r="J989" s="242"/>
      <c r="K989" s="242"/>
      <c r="L989" s="247"/>
      <c r="M989" s="248"/>
      <c r="N989" s="249"/>
      <c r="O989" s="249"/>
      <c r="P989" s="249"/>
      <c r="Q989" s="249"/>
      <c r="R989" s="249"/>
      <c r="S989" s="249"/>
      <c r="T989" s="250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1" t="s">
        <v>193</v>
      </c>
      <c r="AU989" s="251" t="s">
        <v>89</v>
      </c>
      <c r="AV989" s="14" t="s">
        <v>91</v>
      </c>
      <c r="AW989" s="14" t="s">
        <v>41</v>
      </c>
      <c r="AX989" s="14" t="s">
        <v>89</v>
      </c>
      <c r="AY989" s="251" t="s">
        <v>123</v>
      </c>
    </row>
    <row r="990" s="2" customFormat="1" ht="16.5" customHeight="1">
      <c r="A990" s="42"/>
      <c r="B990" s="43"/>
      <c r="C990" s="208" t="s">
        <v>879</v>
      </c>
      <c r="D990" s="208" t="s">
        <v>126</v>
      </c>
      <c r="E990" s="209" t="s">
        <v>880</v>
      </c>
      <c r="F990" s="210" t="s">
        <v>881</v>
      </c>
      <c r="G990" s="211" t="s">
        <v>873</v>
      </c>
      <c r="H990" s="212">
        <v>40</v>
      </c>
      <c r="I990" s="213"/>
      <c r="J990" s="214">
        <f>ROUND(I990*H990,2)</f>
        <v>0</v>
      </c>
      <c r="K990" s="210" t="s">
        <v>130</v>
      </c>
      <c r="L990" s="48"/>
      <c r="M990" s="215" t="s">
        <v>35</v>
      </c>
      <c r="N990" s="216" t="s">
        <v>52</v>
      </c>
      <c r="O990" s="88"/>
      <c r="P990" s="217">
        <f>O990*H990</f>
        <v>0</v>
      </c>
      <c r="Q990" s="217">
        <v>0</v>
      </c>
      <c r="R990" s="217">
        <f>Q990*H990</f>
        <v>0</v>
      </c>
      <c r="S990" s="217">
        <v>0</v>
      </c>
      <c r="T990" s="218">
        <f>S990*H990</f>
        <v>0</v>
      </c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R990" s="219" t="s">
        <v>874</v>
      </c>
      <c r="AT990" s="219" t="s">
        <v>126</v>
      </c>
      <c r="AU990" s="219" t="s">
        <v>89</v>
      </c>
      <c r="AY990" s="20" t="s">
        <v>123</v>
      </c>
      <c r="BE990" s="220">
        <f>IF(N990="základní",J990,0)</f>
        <v>0</v>
      </c>
      <c r="BF990" s="220">
        <f>IF(N990="snížená",J990,0)</f>
        <v>0</v>
      </c>
      <c r="BG990" s="220">
        <f>IF(N990="zákl. přenesená",J990,0)</f>
        <v>0</v>
      </c>
      <c r="BH990" s="220">
        <f>IF(N990="sníž. přenesená",J990,0)</f>
        <v>0</v>
      </c>
      <c r="BI990" s="220">
        <f>IF(N990="nulová",J990,0)</f>
        <v>0</v>
      </c>
      <c r="BJ990" s="20" t="s">
        <v>89</v>
      </c>
      <c r="BK990" s="220">
        <f>ROUND(I990*H990,2)</f>
        <v>0</v>
      </c>
      <c r="BL990" s="20" t="s">
        <v>874</v>
      </c>
      <c r="BM990" s="219" t="s">
        <v>882</v>
      </c>
    </row>
    <row r="991" s="2" customFormat="1">
      <c r="A991" s="42"/>
      <c r="B991" s="43"/>
      <c r="C991" s="44"/>
      <c r="D991" s="221" t="s">
        <v>133</v>
      </c>
      <c r="E991" s="44"/>
      <c r="F991" s="222" t="s">
        <v>883</v>
      </c>
      <c r="G991" s="44"/>
      <c r="H991" s="44"/>
      <c r="I991" s="223"/>
      <c r="J991" s="44"/>
      <c r="K991" s="44"/>
      <c r="L991" s="48"/>
      <c r="M991" s="224"/>
      <c r="N991" s="225"/>
      <c r="O991" s="88"/>
      <c r="P991" s="88"/>
      <c r="Q991" s="88"/>
      <c r="R991" s="88"/>
      <c r="S991" s="88"/>
      <c r="T991" s="89"/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T991" s="20" t="s">
        <v>133</v>
      </c>
      <c r="AU991" s="20" t="s">
        <v>89</v>
      </c>
    </row>
    <row r="992" s="13" customFormat="1">
      <c r="A992" s="13"/>
      <c r="B992" s="230"/>
      <c r="C992" s="231"/>
      <c r="D992" s="232" t="s">
        <v>193</v>
      </c>
      <c r="E992" s="233" t="s">
        <v>35</v>
      </c>
      <c r="F992" s="234" t="s">
        <v>877</v>
      </c>
      <c r="G992" s="231"/>
      <c r="H992" s="233" t="s">
        <v>35</v>
      </c>
      <c r="I992" s="235"/>
      <c r="J992" s="231"/>
      <c r="K992" s="231"/>
      <c r="L992" s="236"/>
      <c r="M992" s="237"/>
      <c r="N992" s="238"/>
      <c r="O992" s="238"/>
      <c r="P992" s="238"/>
      <c r="Q992" s="238"/>
      <c r="R992" s="238"/>
      <c r="S992" s="238"/>
      <c r="T992" s="239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0" t="s">
        <v>193</v>
      </c>
      <c r="AU992" s="240" t="s">
        <v>89</v>
      </c>
      <c r="AV992" s="13" t="s">
        <v>89</v>
      </c>
      <c r="AW992" s="13" t="s">
        <v>41</v>
      </c>
      <c r="AX992" s="13" t="s">
        <v>81</v>
      </c>
      <c r="AY992" s="240" t="s">
        <v>123</v>
      </c>
    </row>
    <row r="993" s="14" customFormat="1">
      <c r="A993" s="14"/>
      <c r="B993" s="241"/>
      <c r="C993" s="242"/>
      <c r="D993" s="232" t="s">
        <v>193</v>
      </c>
      <c r="E993" s="243" t="s">
        <v>35</v>
      </c>
      <c r="F993" s="244" t="s">
        <v>878</v>
      </c>
      <c r="G993" s="242"/>
      <c r="H993" s="245">
        <v>40</v>
      </c>
      <c r="I993" s="246"/>
      <c r="J993" s="242"/>
      <c r="K993" s="242"/>
      <c r="L993" s="247"/>
      <c r="M993" s="248"/>
      <c r="N993" s="249"/>
      <c r="O993" s="249"/>
      <c r="P993" s="249"/>
      <c r="Q993" s="249"/>
      <c r="R993" s="249"/>
      <c r="S993" s="249"/>
      <c r="T993" s="250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1" t="s">
        <v>193</v>
      </c>
      <c r="AU993" s="251" t="s">
        <v>89</v>
      </c>
      <c r="AV993" s="14" t="s">
        <v>91</v>
      </c>
      <c r="AW993" s="14" t="s">
        <v>41</v>
      </c>
      <c r="AX993" s="14" t="s">
        <v>89</v>
      </c>
      <c r="AY993" s="251" t="s">
        <v>123</v>
      </c>
    </row>
    <row r="994" s="2" customFormat="1" ht="16.5" customHeight="1">
      <c r="A994" s="42"/>
      <c r="B994" s="43"/>
      <c r="C994" s="208" t="s">
        <v>884</v>
      </c>
      <c r="D994" s="208" t="s">
        <v>126</v>
      </c>
      <c r="E994" s="209" t="s">
        <v>885</v>
      </c>
      <c r="F994" s="210" t="s">
        <v>886</v>
      </c>
      <c r="G994" s="211" t="s">
        <v>873</v>
      </c>
      <c r="H994" s="212">
        <v>24</v>
      </c>
      <c r="I994" s="213"/>
      <c r="J994" s="214">
        <f>ROUND(I994*H994,2)</f>
        <v>0</v>
      </c>
      <c r="K994" s="210" t="s">
        <v>130</v>
      </c>
      <c r="L994" s="48"/>
      <c r="M994" s="215" t="s">
        <v>35</v>
      </c>
      <c r="N994" s="216" t="s">
        <v>52</v>
      </c>
      <c r="O994" s="88"/>
      <c r="P994" s="217">
        <f>O994*H994</f>
        <v>0</v>
      </c>
      <c r="Q994" s="217">
        <v>0</v>
      </c>
      <c r="R994" s="217">
        <f>Q994*H994</f>
        <v>0</v>
      </c>
      <c r="S994" s="217">
        <v>0</v>
      </c>
      <c r="T994" s="218">
        <f>S994*H994</f>
        <v>0</v>
      </c>
      <c r="U994" s="42"/>
      <c r="V994" s="42"/>
      <c r="W994" s="42"/>
      <c r="X994" s="42"/>
      <c r="Y994" s="42"/>
      <c r="Z994" s="42"/>
      <c r="AA994" s="42"/>
      <c r="AB994" s="42"/>
      <c r="AC994" s="42"/>
      <c r="AD994" s="42"/>
      <c r="AE994" s="42"/>
      <c r="AR994" s="219" t="s">
        <v>874</v>
      </c>
      <c r="AT994" s="219" t="s">
        <v>126</v>
      </c>
      <c r="AU994" s="219" t="s">
        <v>89</v>
      </c>
      <c r="AY994" s="20" t="s">
        <v>123</v>
      </c>
      <c r="BE994" s="220">
        <f>IF(N994="základní",J994,0)</f>
        <v>0</v>
      </c>
      <c r="BF994" s="220">
        <f>IF(N994="snížená",J994,0)</f>
        <v>0</v>
      </c>
      <c r="BG994" s="220">
        <f>IF(N994="zákl. přenesená",J994,0)</f>
        <v>0</v>
      </c>
      <c r="BH994" s="220">
        <f>IF(N994="sníž. přenesená",J994,0)</f>
        <v>0</v>
      </c>
      <c r="BI994" s="220">
        <f>IF(N994="nulová",J994,0)</f>
        <v>0</v>
      </c>
      <c r="BJ994" s="20" t="s">
        <v>89</v>
      </c>
      <c r="BK994" s="220">
        <f>ROUND(I994*H994,2)</f>
        <v>0</v>
      </c>
      <c r="BL994" s="20" t="s">
        <v>874</v>
      </c>
      <c r="BM994" s="219" t="s">
        <v>887</v>
      </c>
    </row>
    <row r="995" s="2" customFormat="1">
      <c r="A995" s="42"/>
      <c r="B995" s="43"/>
      <c r="C995" s="44"/>
      <c r="D995" s="221" t="s">
        <v>133</v>
      </c>
      <c r="E995" s="44"/>
      <c r="F995" s="222" t="s">
        <v>888</v>
      </c>
      <c r="G995" s="44"/>
      <c r="H995" s="44"/>
      <c r="I995" s="223"/>
      <c r="J995" s="44"/>
      <c r="K995" s="44"/>
      <c r="L995" s="48"/>
      <c r="M995" s="224"/>
      <c r="N995" s="225"/>
      <c r="O995" s="88"/>
      <c r="P995" s="88"/>
      <c r="Q995" s="88"/>
      <c r="R995" s="88"/>
      <c r="S995" s="88"/>
      <c r="T995" s="89"/>
      <c r="U995" s="42"/>
      <c r="V995" s="42"/>
      <c r="W995" s="42"/>
      <c r="X995" s="42"/>
      <c r="Y995" s="42"/>
      <c r="Z995" s="42"/>
      <c r="AA995" s="42"/>
      <c r="AB995" s="42"/>
      <c r="AC995" s="42"/>
      <c r="AD995" s="42"/>
      <c r="AE995" s="42"/>
      <c r="AT995" s="20" t="s">
        <v>133</v>
      </c>
      <c r="AU995" s="20" t="s">
        <v>89</v>
      </c>
    </row>
    <row r="996" s="13" customFormat="1">
      <c r="A996" s="13"/>
      <c r="B996" s="230"/>
      <c r="C996" s="231"/>
      <c r="D996" s="232" t="s">
        <v>193</v>
      </c>
      <c r="E996" s="233" t="s">
        <v>35</v>
      </c>
      <c r="F996" s="234" t="s">
        <v>889</v>
      </c>
      <c r="G996" s="231"/>
      <c r="H996" s="233" t="s">
        <v>35</v>
      </c>
      <c r="I996" s="235"/>
      <c r="J996" s="231"/>
      <c r="K996" s="231"/>
      <c r="L996" s="236"/>
      <c r="M996" s="237"/>
      <c r="N996" s="238"/>
      <c r="O996" s="238"/>
      <c r="P996" s="238"/>
      <c r="Q996" s="238"/>
      <c r="R996" s="238"/>
      <c r="S996" s="238"/>
      <c r="T996" s="239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0" t="s">
        <v>193</v>
      </c>
      <c r="AU996" s="240" t="s">
        <v>89</v>
      </c>
      <c r="AV996" s="13" t="s">
        <v>89</v>
      </c>
      <c r="AW996" s="13" t="s">
        <v>41</v>
      </c>
      <c r="AX996" s="13" t="s">
        <v>81</v>
      </c>
      <c r="AY996" s="240" t="s">
        <v>123</v>
      </c>
    </row>
    <row r="997" s="14" customFormat="1">
      <c r="A997" s="14"/>
      <c r="B997" s="241"/>
      <c r="C997" s="242"/>
      <c r="D997" s="232" t="s">
        <v>193</v>
      </c>
      <c r="E997" s="243" t="s">
        <v>35</v>
      </c>
      <c r="F997" s="244" t="s">
        <v>890</v>
      </c>
      <c r="G997" s="242"/>
      <c r="H997" s="245">
        <v>24</v>
      </c>
      <c r="I997" s="246"/>
      <c r="J997" s="242"/>
      <c r="K997" s="242"/>
      <c r="L997" s="247"/>
      <c r="M997" s="285"/>
      <c r="N997" s="286"/>
      <c r="O997" s="286"/>
      <c r="P997" s="286"/>
      <c r="Q997" s="286"/>
      <c r="R997" s="286"/>
      <c r="S997" s="286"/>
      <c r="T997" s="287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1" t="s">
        <v>193</v>
      </c>
      <c r="AU997" s="251" t="s">
        <v>89</v>
      </c>
      <c r="AV997" s="14" t="s">
        <v>91</v>
      </c>
      <c r="AW997" s="14" t="s">
        <v>41</v>
      </c>
      <c r="AX997" s="14" t="s">
        <v>89</v>
      </c>
      <c r="AY997" s="251" t="s">
        <v>123</v>
      </c>
    </row>
    <row r="998" s="2" customFormat="1" ht="6.96" customHeight="1">
      <c r="A998" s="42"/>
      <c r="B998" s="63"/>
      <c r="C998" s="64"/>
      <c r="D998" s="64"/>
      <c r="E998" s="64"/>
      <c r="F998" s="64"/>
      <c r="G998" s="64"/>
      <c r="H998" s="64"/>
      <c r="I998" s="64"/>
      <c r="J998" s="64"/>
      <c r="K998" s="64"/>
      <c r="L998" s="48"/>
      <c r="M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</row>
  </sheetData>
  <sheetProtection sheet="1" autoFilter="0" formatColumns="0" formatRows="0" objects="1" scenarios="1" spinCount="100000" saltValue="OjQIDTQL/7a3BHlwPodY5MycC8IW4g8YeNQ619kzZf8YbdsF06Eglwqoo4l2QdCVeAhqXqeeQBN3LPZXc03V8Q==" hashValue="joqd5yBv5ctKmGqQTuxVkptGFFbbZWILIR9FoaXcd4DKAtRIPOKjEmZ51NznGskm2XFFqpVu1pYsPW5JE/x/VA==" algorithmName="SHA-512" password="CC35"/>
  <autoFilter ref="C99:K997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2/444151113"/>
    <hyperlink ref="F119" r:id="rId2" display="https://podminky.urs.cz/item/CS_URS_2024_02/619996137"/>
    <hyperlink ref="F130" r:id="rId3" display="https://podminky.urs.cz/item/CS_URS_2024_02/631319235"/>
    <hyperlink ref="F165" r:id="rId4" display="https://podminky.urs.cz/item/CS_URS_2024_02/941111111"/>
    <hyperlink ref="F169" r:id="rId5" display="https://podminky.urs.cz/item/CS_URS_2024_02/941111211"/>
    <hyperlink ref="F172" r:id="rId6" display="https://podminky.urs.cz/item/CS_URS_2024_02/941111311"/>
    <hyperlink ref="F174" r:id="rId7" display="https://podminky.urs.cz/item/CS_URS_2024_02/941111811"/>
    <hyperlink ref="F176" r:id="rId8" display="https://podminky.urs.cz/item/CS_URS_2024_02/946112116"/>
    <hyperlink ref="F180" r:id="rId9" display="https://podminky.urs.cz/item/CS_URS_2024_02/946112216"/>
    <hyperlink ref="F183" r:id="rId10" display="https://podminky.urs.cz/item/CS_URS_2024_02/946112816"/>
    <hyperlink ref="F185" r:id="rId11" display="https://podminky.urs.cz/item/CS_URS_2024_02/952901221"/>
    <hyperlink ref="F191" r:id="rId12" display="https://podminky.urs.cz/item/CS_URS_2024_02/952902121"/>
    <hyperlink ref="F197" r:id="rId13" display="https://podminky.urs.cz/item/CS_URS_2024_02/953961213"/>
    <hyperlink ref="F209" r:id="rId14" display="https://podminky.urs.cz/item/CS_URS_2024_02/953965123"/>
    <hyperlink ref="F221" r:id="rId15" display="https://podminky.urs.cz/item/CS_URS_2024_02/962052210"/>
    <hyperlink ref="F238" r:id="rId16" display="https://podminky.urs.cz/item/CS_URS_2024_02/966083028"/>
    <hyperlink ref="F243" r:id="rId17" display="https://podminky.urs.cz/item/CS_URS_2024_02/985131311"/>
    <hyperlink ref="F254" r:id="rId18" display="https://podminky.urs.cz/item/CS_URS_2024_02/993111111"/>
    <hyperlink ref="F256" r:id="rId19" display="https://podminky.urs.cz/item/CS_URS_2024_02/993111119"/>
    <hyperlink ref="F259" r:id="rId20" display="https://podminky.urs.cz/item/CS_URS_2024_02/997013111"/>
    <hyperlink ref="F261" r:id="rId21" display="https://podminky.urs.cz/item/CS_URS_2024_02/997013311"/>
    <hyperlink ref="F263" r:id="rId22" display="https://podminky.urs.cz/item/CS_URS_2024_02/997013321"/>
    <hyperlink ref="F266" r:id="rId23" display="https://podminky.urs.cz/item/CS_URS_2024_02/997013501"/>
    <hyperlink ref="F268" r:id="rId24" display="https://podminky.urs.cz/item/CS_URS_2024_02/997013509"/>
    <hyperlink ref="F271" r:id="rId25" display="https://podminky.urs.cz/item/CS_URS_2024_02/997013631"/>
    <hyperlink ref="F279" r:id="rId26" display="https://podminky.urs.cz/item/CS_URS_2024_02/997013812"/>
    <hyperlink ref="F281" r:id="rId27" display="https://podminky.urs.cz/item/CS_URS_2024_02/997013813"/>
    <hyperlink ref="F283" r:id="rId28" display="https://podminky.urs.cz/item/CS_URS_2024_02/997013814"/>
    <hyperlink ref="F285" r:id="rId29" display="https://podminky.urs.cz/item/CS_URS_2024_02/997013862"/>
    <hyperlink ref="F288" r:id="rId30" display="https://podminky.urs.cz/item/CS_URS_2024_02/998011008"/>
    <hyperlink ref="F292" r:id="rId31" display="https://podminky.urs.cz/item/CS_URS_2024_02/711113117"/>
    <hyperlink ref="F323" r:id="rId32" display="https://podminky.urs.cz/item/CS_URS_2024_02/711113127"/>
    <hyperlink ref="F359" r:id="rId33" display="https://podminky.urs.cz/item/CS_URS_2024_02/998711111"/>
    <hyperlink ref="F362" r:id="rId34" display="https://podminky.urs.cz/item/CS_URS_2024_02/712311101"/>
    <hyperlink ref="F396" r:id="rId35" display="https://podminky.urs.cz/item/CS_URS_2024_02/712331111"/>
    <hyperlink ref="F429" r:id="rId36" display="https://podminky.urs.cz/item/CS_URS_2024_02/712331801"/>
    <hyperlink ref="F451" r:id="rId37" display="https://podminky.urs.cz/item/CS_URS_2024_02/712331811"/>
    <hyperlink ref="F473" r:id="rId38" display="https://podminky.urs.cz/item/CS_URS_2024_02/712340831"/>
    <hyperlink ref="F495" r:id="rId39" display="https://podminky.urs.cz/item/CS_URS_2024_02/712341559"/>
    <hyperlink ref="F499" r:id="rId40" display="https://podminky.urs.cz/item/CS_URS_2024_02/712341559"/>
    <hyperlink ref="F532" r:id="rId41" display="https://podminky.urs.cz/item/CS_URS_2024_02/712341715"/>
    <hyperlink ref="F537" r:id="rId42" display="https://podminky.urs.cz/item/CS_URS_2024_02/712363355"/>
    <hyperlink ref="F542" r:id="rId43" display="https://podminky.urs.cz/item/CS_URS_2024_02/712363367"/>
    <hyperlink ref="F547" r:id="rId44" display="https://podminky.urs.cz/item/CS_URS_2024_02/712363371"/>
    <hyperlink ref="F551" r:id="rId45" display="https://podminky.urs.cz/item/CS_URS_2024_02/712821132"/>
    <hyperlink ref="F587" r:id="rId46" display="https://podminky.urs.cz/item/CS_URS_2024_02/712841559"/>
    <hyperlink ref="F591" r:id="rId47" display="https://podminky.urs.cz/item/CS_URS_2024_02/712841559"/>
    <hyperlink ref="F595" r:id="rId48" display="https://podminky.urs.cz/item/CS_URS_2024_02/712841559"/>
    <hyperlink ref="F599" r:id="rId49" display="https://podminky.urs.cz/item/CS_URS_2024_02/998712111"/>
    <hyperlink ref="F602" r:id="rId50" display="https://podminky.urs.cz/item/CS_URS_2024_02/713110833"/>
    <hyperlink ref="F619" r:id="rId51" display="https://podminky.urs.cz/item/CS_URS_2024_02/713140851"/>
    <hyperlink ref="F641" r:id="rId52" display="https://podminky.urs.cz/item/CS_URS_2024_02/713140861"/>
    <hyperlink ref="F663" r:id="rId53" display="https://podminky.urs.cz/item/CS_URS_2024_02/713141138"/>
    <hyperlink ref="F677" r:id="rId54" display="https://podminky.urs.cz/item/CS_URS_2024_02/713141336"/>
    <hyperlink ref="F706" r:id="rId55" display="https://podminky.urs.cz/item/CS_URS_2024_02/713141396"/>
    <hyperlink ref="F746" r:id="rId56" display="https://podminky.urs.cz/item/CS_URS_2024_02/998713111"/>
    <hyperlink ref="F749" r:id="rId57" display="https://podminky.urs.cz/item/CS_URS_2024_02/721210824"/>
    <hyperlink ref="F756" r:id="rId58" display="https://podminky.urs.cz/item/CS_URS_2024_02/721239114"/>
    <hyperlink ref="F767" r:id="rId59" display="https://podminky.urs.cz/item/CS_URS_2024_02/998721111"/>
    <hyperlink ref="F771" r:id="rId60" display="https://podminky.urs.cz/item/CS_URS_2024_02/741420002"/>
    <hyperlink ref="F778" r:id="rId61" display="https://podminky.urs.cz/item/CS_URS_2024_02/741820012"/>
    <hyperlink ref="F780" r:id="rId62" display="https://podminky.urs.cz/item/CS_URS_2024_02/998741111"/>
    <hyperlink ref="F783" r:id="rId63" display="https://podminky.urs.cz/item/CS_URS_2024_02/763131831"/>
    <hyperlink ref="F800" r:id="rId64" display="https://podminky.urs.cz/item/CS_URS_2024_02/763132341"/>
    <hyperlink ref="F810" r:id="rId65" display="https://podminky.urs.cz/item/CS_URS_2024_02/763164821"/>
    <hyperlink ref="F827" r:id="rId66" display="https://podminky.urs.cz/item/CS_URS_2024_02/998763321"/>
    <hyperlink ref="F830" r:id="rId67" display="https://podminky.urs.cz/item/CS_URS_2024_02/764002811"/>
    <hyperlink ref="F835" r:id="rId68" display="https://podminky.urs.cz/item/CS_URS_2024_02/764002842"/>
    <hyperlink ref="F842" r:id="rId69" display="https://podminky.urs.cz/item/CS_URS_2024_02/764002842"/>
    <hyperlink ref="F849" r:id="rId70" display="https://podminky.urs.cz/item/CS_URS_2024_02/764004803"/>
    <hyperlink ref="F856" r:id="rId71" display="https://podminky.urs.cz/item/CS_URS_2024_02/764004861"/>
    <hyperlink ref="F863" r:id="rId72" display="https://podminky.urs.cz/item/CS_URS_2024_02/764204105"/>
    <hyperlink ref="F870" r:id="rId73" display="https://podminky.urs.cz/item/CS_URS_2024_02/764205145"/>
    <hyperlink ref="F877" r:id="rId74" display="https://podminky.urs.cz/item/CS_URS_2024_02/764206105"/>
    <hyperlink ref="F884" r:id="rId75" display="https://podminky.urs.cz/item/CS_URS_2024_02/764206165"/>
    <hyperlink ref="F891" r:id="rId76" display="https://podminky.urs.cz/item/CS_URS_2024_02/764232433"/>
    <hyperlink ref="F896" r:id="rId77" display="https://podminky.urs.cz/item/CS_URS_2024_02/764501103"/>
    <hyperlink ref="F903" r:id="rId78" display="https://podminky.urs.cz/item/CS_URS_2024_02/764501104"/>
    <hyperlink ref="F910" r:id="rId79" display="https://podminky.urs.cz/item/CS_URS_2024_02/764501105"/>
    <hyperlink ref="F917" r:id="rId80" display="https://podminky.urs.cz/item/CS_URS_2024_02/998764111"/>
    <hyperlink ref="F920" r:id="rId81" display="https://podminky.urs.cz/item/CS_URS_2024_02/765192001"/>
    <hyperlink ref="F924" r:id="rId82" display="https://podminky.urs.cz/item/CS_URS_2024_02/998765111"/>
    <hyperlink ref="F927" r:id="rId83" display="https://podminky.urs.cz/item/CS_URS_2024_02/767311861"/>
    <hyperlink ref="F944" r:id="rId84" display="https://podminky.urs.cz/item/CS_URS_2024_02/767996702"/>
    <hyperlink ref="F962" r:id="rId85" display="https://podminky.urs.cz/item/CS_URS_2024_02/783352101"/>
    <hyperlink ref="F976" r:id="rId86" display="https://podminky.urs.cz/item/CS_URS_2024_02/218220102"/>
    <hyperlink ref="F984" r:id="rId87" display="https://podminky.urs.cz/item/CS_URS_2024_02/580105063"/>
    <hyperlink ref="F987" r:id="rId88" display="https://podminky.urs.cz/item/CS_URS_2024_02/HZS2152"/>
    <hyperlink ref="F991" r:id="rId89" display="https://podminky.urs.cz/item/CS_URS_2024_02/HZS2162"/>
    <hyperlink ref="F995" r:id="rId90" display="https://podminky.urs.cz/item/CS_URS_2024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891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892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893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894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895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896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897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898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899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900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901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88</v>
      </c>
      <c r="F18" s="299" t="s">
        <v>902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903</v>
      </c>
      <c r="F19" s="299" t="s">
        <v>904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905</v>
      </c>
      <c r="F20" s="299" t="s">
        <v>906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907</v>
      </c>
      <c r="F21" s="299" t="s">
        <v>908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909</v>
      </c>
      <c r="F22" s="299" t="s">
        <v>910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911</v>
      </c>
      <c r="F23" s="299" t="s">
        <v>912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913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914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915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916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917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918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919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920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921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108</v>
      </c>
      <c r="F36" s="299"/>
      <c r="G36" s="299" t="s">
        <v>922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923</v>
      </c>
      <c r="F37" s="299"/>
      <c r="G37" s="299" t="s">
        <v>924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62</v>
      </c>
      <c r="F38" s="299"/>
      <c r="G38" s="299" t="s">
        <v>925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63</v>
      </c>
      <c r="F39" s="299"/>
      <c r="G39" s="299" t="s">
        <v>926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109</v>
      </c>
      <c r="F40" s="299"/>
      <c r="G40" s="299" t="s">
        <v>927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110</v>
      </c>
      <c r="F41" s="299"/>
      <c r="G41" s="299" t="s">
        <v>928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929</v>
      </c>
      <c r="F42" s="299"/>
      <c r="G42" s="299" t="s">
        <v>930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931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932</v>
      </c>
      <c r="F44" s="299"/>
      <c r="G44" s="299" t="s">
        <v>933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112</v>
      </c>
      <c r="F45" s="299"/>
      <c r="G45" s="299" t="s">
        <v>934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935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936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937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938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939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940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941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942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943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944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945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946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947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948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949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950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951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952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953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954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955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956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957</v>
      </c>
      <c r="D76" s="317"/>
      <c r="E76" s="317"/>
      <c r="F76" s="317" t="s">
        <v>958</v>
      </c>
      <c r="G76" s="318"/>
      <c r="H76" s="317" t="s">
        <v>63</v>
      </c>
      <c r="I76" s="317" t="s">
        <v>66</v>
      </c>
      <c r="J76" s="317" t="s">
        <v>959</v>
      </c>
      <c r="K76" s="316"/>
    </row>
    <row r="77" s="1" customFormat="1" ht="17.25" customHeight="1">
      <c r="B77" s="314"/>
      <c r="C77" s="319" t="s">
        <v>960</v>
      </c>
      <c r="D77" s="319"/>
      <c r="E77" s="319"/>
      <c r="F77" s="320" t="s">
        <v>961</v>
      </c>
      <c r="G77" s="321"/>
      <c r="H77" s="319"/>
      <c r="I77" s="319"/>
      <c r="J77" s="319" t="s">
        <v>962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62</v>
      </c>
      <c r="D79" s="324"/>
      <c r="E79" s="324"/>
      <c r="F79" s="325" t="s">
        <v>963</v>
      </c>
      <c r="G79" s="326"/>
      <c r="H79" s="302" t="s">
        <v>964</v>
      </c>
      <c r="I79" s="302" t="s">
        <v>965</v>
      </c>
      <c r="J79" s="302">
        <v>20</v>
      </c>
      <c r="K79" s="316"/>
    </row>
    <row r="80" s="1" customFormat="1" ht="15" customHeight="1">
      <c r="B80" s="314"/>
      <c r="C80" s="302" t="s">
        <v>966</v>
      </c>
      <c r="D80" s="302"/>
      <c r="E80" s="302"/>
      <c r="F80" s="325" t="s">
        <v>963</v>
      </c>
      <c r="G80" s="326"/>
      <c r="H80" s="302" t="s">
        <v>967</v>
      </c>
      <c r="I80" s="302" t="s">
        <v>965</v>
      </c>
      <c r="J80" s="302">
        <v>120</v>
      </c>
      <c r="K80" s="316"/>
    </row>
    <row r="81" s="1" customFormat="1" ht="15" customHeight="1">
      <c r="B81" s="327"/>
      <c r="C81" s="302" t="s">
        <v>968</v>
      </c>
      <c r="D81" s="302"/>
      <c r="E81" s="302"/>
      <c r="F81" s="325" t="s">
        <v>969</v>
      </c>
      <c r="G81" s="326"/>
      <c r="H81" s="302" t="s">
        <v>970</v>
      </c>
      <c r="I81" s="302" t="s">
        <v>965</v>
      </c>
      <c r="J81" s="302">
        <v>50</v>
      </c>
      <c r="K81" s="316"/>
    </row>
    <row r="82" s="1" customFormat="1" ht="15" customHeight="1">
      <c r="B82" s="327"/>
      <c r="C82" s="302" t="s">
        <v>971</v>
      </c>
      <c r="D82" s="302"/>
      <c r="E82" s="302"/>
      <c r="F82" s="325" t="s">
        <v>963</v>
      </c>
      <c r="G82" s="326"/>
      <c r="H82" s="302" t="s">
        <v>972</v>
      </c>
      <c r="I82" s="302" t="s">
        <v>973</v>
      </c>
      <c r="J82" s="302"/>
      <c r="K82" s="316"/>
    </row>
    <row r="83" s="1" customFormat="1" ht="15" customHeight="1">
      <c r="B83" s="327"/>
      <c r="C83" s="328" t="s">
        <v>974</v>
      </c>
      <c r="D83" s="328"/>
      <c r="E83" s="328"/>
      <c r="F83" s="329" t="s">
        <v>969</v>
      </c>
      <c r="G83" s="328"/>
      <c r="H83" s="328" t="s">
        <v>975</v>
      </c>
      <c r="I83" s="328" t="s">
        <v>965</v>
      </c>
      <c r="J83" s="328">
        <v>15</v>
      </c>
      <c r="K83" s="316"/>
    </row>
    <row r="84" s="1" customFormat="1" ht="15" customHeight="1">
      <c r="B84" s="327"/>
      <c r="C84" s="328" t="s">
        <v>976</v>
      </c>
      <c r="D84" s="328"/>
      <c r="E84" s="328"/>
      <c r="F84" s="329" t="s">
        <v>969</v>
      </c>
      <c r="G84" s="328"/>
      <c r="H84" s="328" t="s">
        <v>977</v>
      </c>
      <c r="I84" s="328" t="s">
        <v>965</v>
      </c>
      <c r="J84" s="328">
        <v>15</v>
      </c>
      <c r="K84" s="316"/>
    </row>
    <row r="85" s="1" customFormat="1" ht="15" customHeight="1">
      <c r="B85" s="327"/>
      <c r="C85" s="328" t="s">
        <v>978</v>
      </c>
      <c r="D85" s="328"/>
      <c r="E85" s="328"/>
      <c r="F85" s="329" t="s">
        <v>969</v>
      </c>
      <c r="G85" s="328"/>
      <c r="H85" s="328" t="s">
        <v>979</v>
      </c>
      <c r="I85" s="328" t="s">
        <v>965</v>
      </c>
      <c r="J85" s="328">
        <v>20</v>
      </c>
      <c r="K85" s="316"/>
    </row>
    <row r="86" s="1" customFormat="1" ht="15" customHeight="1">
      <c r="B86" s="327"/>
      <c r="C86" s="328" t="s">
        <v>980</v>
      </c>
      <c r="D86" s="328"/>
      <c r="E86" s="328"/>
      <c r="F86" s="329" t="s">
        <v>969</v>
      </c>
      <c r="G86" s="328"/>
      <c r="H86" s="328" t="s">
        <v>981</v>
      </c>
      <c r="I86" s="328" t="s">
        <v>965</v>
      </c>
      <c r="J86" s="328">
        <v>20</v>
      </c>
      <c r="K86" s="316"/>
    </row>
    <row r="87" s="1" customFormat="1" ht="15" customHeight="1">
      <c r="B87" s="327"/>
      <c r="C87" s="302" t="s">
        <v>982</v>
      </c>
      <c r="D87" s="302"/>
      <c r="E87" s="302"/>
      <c r="F87" s="325" t="s">
        <v>969</v>
      </c>
      <c r="G87" s="326"/>
      <c r="H87" s="302" t="s">
        <v>983</v>
      </c>
      <c r="I87" s="302" t="s">
        <v>965</v>
      </c>
      <c r="J87" s="302">
        <v>50</v>
      </c>
      <c r="K87" s="316"/>
    </row>
    <row r="88" s="1" customFormat="1" ht="15" customHeight="1">
      <c r="B88" s="327"/>
      <c r="C88" s="302" t="s">
        <v>984</v>
      </c>
      <c r="D88" s="302"/>
      <c r="E88" s="302"/>
      <c r="F88" s="325" t="s">
        <v>969</v>
      </c>
      <c r="G88" s="326"/>
      <c r="H88" s="302" t="s">
        <v>985</v>
      </c>
      <c r="I88" s="302" t="s">
        <v>965</v>
      </c>
      <c r="J88" s="302">
        <v>20</v>
      </c>
      <c r="K88" s="316"/>
    </row>
    <row r="89" s="1" customFormat="1" ht="15" customHeight="1">
      <c r="B89" s="327"/>
      <c r="C89" s="302" t="s">
        <v>986</v>
      </c>
      <c r="D89" s="302"/>
      <c r="E89" s="302"/>
      <c r="F89" s="325" t="s">
        <v>969</v>
      </c>
      <c r="G89" s="326"/>
      <c r="H89" s="302" t="s">
        <v>987</v>
      </c>
      <c r="I89" s="302" t="s">
        <v>965</v>
      </c>
      <c r="J89" s="302">
        <v>20</v>
      </c>
      <c r="K89" s="316"/>
    </row>
    <row r="90" s="1" customFormat="1" ht="15" customHeight="1">
      <c r="B90" s="327"/>
      <c r="C90" s="302" t="s">
        <v>988</v>
      </c>
      <c r="D90" s="302"/>
      <c r="E90" s="302"/>
      <c r="F90" s="325" t="s">
        <v>969</v>
      </c>
      <c r="G90" s="326"/>
      <c r="H90" s="302" t="s">
        <v>989</v>
      </c>
      <c r="I90" s="302" t="s">
        <v>965</v>
      </c>
      <c r="J90" s="302">
        <v>50</v>
      </c>
      <c r="K90" s="316"/>
    </row>
    <row r="91" s="1" customFormat="1" ht="15" customHeight="1">
      <c r="B91" s="327"/>
      <c r="C91" s="302" t="s">
        <v>990</v>
      </c>
      <c r="D91" s="302"/>
      <c r="E91" s="302"/>
      <c r="F91" s="325" t="s">
        <v>969</v>
      </c>
      <c r="G91" s="326"/>
      <c r="H91" s="302" t="s">
        <v>990</v>
      </c>
      <c r="I91" s="302" t="s">
        <v>965</v>
      </c>
      <c r="J91" s="302">
        <v>50</v>
      </c>
      <c r="K91" s="316"/>
    </row>
    <row r="92" s="1" customFormat="1" ht="15" customHeight="1">
      <c r="B92" s="327"/>
      <c r="C92" s="302" t="s">
        <v>991</v>
      </c>
      <c r="D92" s="302"/>
      <c r="E92" s="302"/>
      <c r="F92" s="325" t="s">
        <v>969</v>
      </c>
      <c r="G92" s="326"/>
      <c r="H92" s="302" t="s">
        <v>992</v>
      </c>
      <c r="I92" s="302" t="s">
        <v>965</v>
      </c>
      <c r="J92" s="302">
        <v>255</v>
      </c>
      <c r="K92" s="316"/>
    </row>
    <row r="93" s="1" customFormat="1" ht="15" customHeight="1">
      <c r="B93" s="327"/>
      <c r="C93" s="302" t="s">
        <v>993</v>
      </c>
      <c r="D93" s="302"/>
      <c r="E93" s="302"/>
      <c r="F93" s="325" t="s">
        <v>963</v>
      </c>
      <c r="G93" s="326"/>
      <c r="H93" s="302" t="s">
        <v>994</v>
      </c>
      <c r="I93" s="302" t="s">
        <v>995</v>
      </c>
      <c r="J93" s="302"/>
      <c r="K93" s="316"/>
    </row>
    <row r="94" s="1" customFormat="1" ht="15" customHeight="1">
      <c r="B94" s="327"/>
      <c r="C94" s="302" t="s">
        <v>996</v>
      </c>
      <c r="D94" s="302"/>
      <c r="E94" s="302"/>
      <c r="F94" s="325" t="s">
        <v>963</v>
      </c>
      <c r="G94" s="326"/>
      <c r="H94" s="302" t="s">
        <v>997</v>
      </c>
      <c r="I94" s="302" t="s">
        <v>998</v>
      </c>
      <c r="J94" s="302"/>
      <c r="K94" s="316"/>
    </row>
    <row r="95" s="1" customFormat="1" ht="15" customHeight="1">
      <c r="B95" s="327"/>
      <c r="C95" s="302" t="s">
        <v>999</v>
      </c>
      <c r="D95" s="302"/>
      <c r="E95" s="302"/>
      <c r="F95" s="325" t="s">
        <v>963</v>
      </c>
      <c r="G95" s="326"/>
      <c r="H95" s="302" t="s">
        <v>999</v>
      </c>
      <c r="I95" s="302" t="s">
        <v>998</v>
      </c>
      <c r="J95" s="302"/>
      <c r="K95" s="316"/>
    </row>
    <row r="96" s="1" customFormat="1" ht="15" customHeight="1">
      <c r="B96" s="327"/>
      <c r="C96" s="302" t="s">
        <v>47</v>
      </c>
      <c r="D96" s="302"/>
      <c r="E96" s="302"/>
      <c r="F96" s="325" t="s">
        <v>963</v>
      </c>
      <c r="G96" s="326"/>
      <c r="H96" s="302" t="s">
        <v>1000</v>
      </c>
      <c r="I96" s="302" t="s">
        <v>998</v>
      </c>
      <c r="J96" s="302"/>
      <c r="K96" s="316"/>
    </row>
    <row r="97" s="1" customFormat="1" ht="15" customHeight="1">
      <c r="B97" s="327"/>
      <c r="C97" s="302" t="s">
        <v>57</v>
      </c>
      <c r="D97" s="302"/>
      <c r="E97" s="302"/>
      <c r="F97" s="325" t="s">
        <v>963</v>
      </c>
      <c r="G97" s="326"/>
      <c r="H97" s="302" t="s">
        <v>1001</v>
      </c>
      <c r="I97" s="302" t="s">
        <v>998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1002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957</v>
      </c>
      <c r="D103" s="317"/>
      <c r="E103" s="317"/>
      <c r="F103" s="317" t="s">
        <v>958</v>
      </c>
      <c r="G103" s="318"/>
      <c r="H103" s="317" t="s">
        <v>63</v>
      </c>
      <c r="I103" s="317" t="s">
        <v>66</v>
      </c>
      <c r="J103" s="317" t="s">
        <v>959</v>
      </c>
      <c r="K103" s="316"/>
    </row>
    <row r="104" s="1" customFormat="1" ht="17.25" customHeight="1">
      <c r="B104" s="314"/>
      <c r="C104" s="319" t="s">
        <v>960</v>
      </c>
      <c r="D104" s="319"/>
      <c r="E104" s="319"/>
      <c r="F104" s="320" t="s">
        <v>961</v>
      </c>
      <c r="G104" s="321"/>
      <c r="H104" s="319"/>
      <c r="I104" s="319"/>
      <c r="J104" s="319" t="s">
        <v>962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62</v>
      </c>
      <c r="D106" s="324"/>
      <c r="E106" s="324"/>
      <c r="F106" s="325" t="s">
        <v>963</v>
      </c>
      <c r="G106" s="302"/>
      <c r="H106" s="302" t="s">
        <v>1003</v>
      </c>
      <c r="I106" s="302" t="s">
        <v>965</v>
      </c>
      <c r="J106" s="302">
        <v>20</v>
      </c>
      <c r="K106" s="316"/>
    </row>
    <row r="107" s="1" customFormat="1" ht="15" customHeight="1">
      <c r="B107" s="314"/>
      <c r="C107" s="302" t="s">
        <v>966</v>
      </c>
      <c r="D107" s="302"/>
      <c r="E107" s="302"/>
      <c r="F107" s="325" t="s">
        <v>963</v>
      </c>
      <c r="G107" s="302"/>
      <c r="H107" s="302" t="s">
        <v>1003</v>
      </c>
      <c r="I107" s="302" t="s">
        <v>965</v>
      </c>
      <c r="J107" s="302">
        <v>120</v>
      </c>
      <c r="K107" s="316"/>
    </row>
    <row r="108" s="1" customFormat="1" ht="15" customHeight="1">
      <c r="B108" s="327"/>
      <c r="C108" s="302" t="s">
        <v>968</v>
      </c>
      <c r="D108" s="302"/>
      <c r="E108" s="302"/>
      <c r="F108" s="325" t="s">
        <v>969</v>
      </c>
      <c r="G108" s="302"/>
      <c r="H108" s="302" t="s">
        <v>1003</v>
      </c>
      <c r="I108" s="302" t="s">
        <v>965</v>
      </c>
      <c r="J108" s="302">
        <v>50</v>
      </c>
      <c r="K108" s="316"/>
    </row>
    <row r="109" s="1" customFormat="1" ht="15" customHeight="1">
      <c r="B109" s="327"/>
      <c r="C109" s="302" t="s">
        <v>971</v>
      </c>
      <c r="D109" s="302"/>
      <c r="E109" s="302"/>
      <c r="F109" s="325" t="s">
        <v>963</v>
      </c>
      <c r="G109" s="302"/>
      <c r="H109" s="302" t="s">
        <v>1003</v>
      </c>
      <c r="I109" s="302" t="s">
        <v>973</v>
      </c>
      <c r="J109" s="302"/>
      <c r="K109" s="316"/>
    </row>
    <row r="110" s="1" customFormat="1" ht="15" customHeight="1">
      <c r="B110" s="327"/>
      <c r="C110" s="302" t="s">
        <v>982</v>
      </c>
      <c r="D110" s="302"/>
      <c r="E110" s="302"/>
      <c r="F110" s="325" t="s">
        <v>969</v>
      </c>
      <c r="G110" s="302"/>
      <c r="H110" s="302" t="s">
        <v>1003</v>
      </c>
      <c r="I110" s="302" t="s">
        <v>965</v>
      </c>
      <c r="J110" s="302">
        <v>50</v>
      </c>
      <c r="K110" s="316"/>
    </row>
    <row r="111" s="1" customFormat="1" ht="15" customHeight="1">
      <c r="B111" s="327"/>
      <c r="C111" s="302" t="s">
        <v>990</v>
      </c>
      <c r="D111" s="302"/>
      <c r="E111" s="302"/>
      <c r="F111" s="325" t="s">
        <v>969</v>
      </c>
      <c r="G111" s="302"/>
      <c r="H111" s="302" t="s">
        <v>1003</v>
      </c>
      <c r="I111" s="302" t="s">
        <v>965</v>
      </c>
      <c r="J111" s="302">
        <v>50</v>
      </c>
      <c r="K111" s="316"/>
    </row>
    <row r="112" s="1" customFormat="1" ht="15" customHeight="1">
      <c r="B112" s="327"/>
      <c r="C112" s="302" t="s">
        <v>988</v>
      </c>
      <c r="D112" s="302"/>
      <c r="E112" s="302"/>
      <c r="F112" s="325" t="s">
        <v>969</v>
      </c>
      <c r="G112" s="302"/>
      <c r="H112" s="302" t="s">
        <v>1003</v>
      </c>
      <c r="I112" s="302" t="s">
        <v>965</v>
      </c>
      <c r="J112" s="302">
        <v>50</v>
      </c>
      <c r="K112" s="316"/>
    </row>
    <row r="113" s="1" customFormat="1" ht="15" customHeight="1">
      <c r="B113" s="327"/>
      <c r="C113" s="302" t="s">
        <v>62</v>
      </c>
      <c r="D113" s="302"/>
      <c r="E113" s="302"/>
      <c r="F113" s="325" t="s">
        <v>963</v>
      </c>
      <c r="G113" s="302"/>
      <c r="H113" s="302" t="s">
        <v>1004</v>
      </c>
      <c r="I113" s="302" t="s">
        <v>965</v>
      </c>
      <c r="J113" s="302">
        <v>20</v>
      </c>
      <c r="K113" s="316"/>
    </row>
    <row r="114" s="1" customFormat="1" ht="15" customHeight="1">
      <c r="B114" s="327"/>
      <c r="C114" s="302" t="s">
        <v>1005</v>
      </c>
      <c r="D114" s="302"/>
      <c r="E114" s="302"/>
      <c r="F114" s="325" t="s">
        <v>963</v>
      </c>
      <c r="G114" s="302"/>
      <c r="H114" s="302" t="s">
        <v>1006</v>
      </c>
      <c r="I114" s="302" t="s">
        <v>965</v>
      </c>
      <c r="J114" s="302">
        <v>120</v>
      </c>
      <c r="K114" s="316"/>
    </row>
    <row r="115" s="1" customFormat="1" ht="15" customHeight="1">
      <c r="B115" s="327"/>
      <c r="C115" s="302" t="s">
        <v>47</v>
      </c>
      <c r="D115" s="302"/>
      <c r="E115" s="302"/>
      <c r="F115" s="325" t="s">
        <v>963</v>
      </c>
      <c r="G115" s="302"/>
      <c r="H115" s="302" t="s">
        <v>1007</v>
      </c>
      <c r="I115" s="302" t="s">
        <v>998</v>
      </c>
      <c r="J115" s="302"/>
      <c r="K115" s="316"/>
    </row>
    <row r="116" s="1" customFormat="1" ht="15" customHeight="1">
      <c r="B116" s="327"/>
      <c r="C116" s="302" t="s">
        <v>57</v>
      </c>
      <c r="D116" s="302"/>
      <c r="E116" s="302"/>
      <c r="F116" s="325" t="s">
        <v>963</v>
      </c>
      <c r="G116" s="302"/>
      <c r="H116" s="302" t="s">
        <v>1008</v>
      </c>
      <c r="I116" s="302" t="s">
        <v>998</v>
      </c>
      <c r="J116" s="302"/>
      <c r="K116" s="316"/>
    </row>
    <row r="117" s="1" customFormat="1" ht="15" customHeight="1">
      <c r="B117" s="327"/>
      <c r="C117" s="302" t="s">
        <v>66</v>
      </c>
      <c r="D117" s="302"/>
      <c r="E117" s="302"/>
      <c r="F117" s="325" t="s">
        <v>963</v>
      </c>
      <c r="G117" s="302"/>
      <c r="H117" s="302" t="s">
        <v>1009</v>
      </c>
      <c r="I117" s="302" t="s">
        <v>1010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1011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957</v>
      </c>
      <c r="D123" s="317"/>
      <c r="E123" s="317"/>
      <c r="F123" s="317" t="s">
        <v>958</v>
      </c>
      <c r="G123" s="318"/>
      <c r="H123" s="317" t="s">
        <v>63</v>
      </c>
      <c r="I123" s="317" t="s">
        <v>66</v>
      </c>
      <c r="J123" s="317" t="s">
        <v>959</v>
      </c>
      <c r="K123" s="346"/>
    </row>
    <row r="124" s="1" customFormat="1" ht="17.25" customHeight="1">
      <c r="B124" s="345"/>
      <c r="C124" s="319" t="s">
        <v>960</v>
      </c>
      <c r="D124" s="319"/>
      <c r="E124" s="319"/>
      <c r="F124" s="320" t="s">
        <v>961</v>
      </c>
      <c r="G124" s="321"/>
      <c r="H124" s="319"/>
      <c r="I124" s="319"/>
      <c r="J124" s="319" t="s">
        <v>962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966</v>
      </c>
      <c r="D126" s="324"/>
      <c r="E126" s="324"/>
      <c r="F126" s="325" t="s">
        <v>963</v>
      </c>
      <c r="G126" s="302"/>
      <c r="H126" s="302" t="s">
        <v>1003</v>
      </c>
      <c r="I126" s="302" t="s">
        <v>965</v>
      </c>
      <c r="J126" s="302">
        <v>120</v>
      </c>
      <c r="K126" s="350"/>
    </row>
    <row r="127" s="1" customFormat="1" ht="15" customHeight="1">
      <c r="B127" s="347"/>
      <c r="C127" s="302" t="s">
        <v>1012</v>
      </c>
      <c r="D127" s="302"/>
      <c r="E127" s="302"/>
      <c r="F127" s="325" t="s">
        <v>963</v>
      </c>
      <c r="G127" s="302"/>
      <c r="H127" s="302" t="s">
        <v>1013</v>
      </c>
      <c r="I127" s="302" t="s">
        <v>965</v>
      </c>
      <c r="J127" s="302" t="s">
        <v>1014</v>
      </c>
      <c r="K127" s="350"/>
    </row>
    <row r="128" s="1" customFormat="1" ht="15" customHeight="1">
      <c r="B128" s="347"/>
      <c r="C128" s="302" t="s">
        <v>911</v>
      </c>
      <c r="D128" s="302"/>
      <c r="E128" s="302"/>
      <c r="F128" s="325" t="s">
        <v>963</v>
      </c>
      <c r="G128" s="302"/>
      <c r="H128" s="302" t="s">
        <v>1015</v>
      </c>
      <c r="I128" s="302" t="s">
        <v>965</v>
      </c>
      <c r="J128" s="302" t="s">
        <v>1014</v>
      </c>
      <c r="K128" s="350"/>
    </row>
    <row r="129" s="1" customFormat="1" ht="15" customHeight="1">
      <c r="B129" s="347"/>
      <c r="C129" s="302" t="s">
        <v>974</v>
      </c>
      <c r="D129" s="302"/>
      <c r="E129" s="302"/>
      <c r="F129" s="325" t="s">
        <v>969</v>
      </c>
      <c r="G129" s="302"/>
      <c r="H129" s="302" t="s">
        <v>975</v>
      </c>
      <c r="I129" s="302" t="s">
        <v>965</v>
      </c>
      <c r="J129" s="302">
        <v>15</v>
      </c>
      <c r="K129" s="350"/>
    </row>
    <row r="130" s="1" customFormat="1" ht="15" customHeight="1">
      <c r="B130" s="347"/>
      <c r="C130" s="328" t="s">
        <v>976</v>
      </c>
      <c r="D130" s="328"/>
      <c r="E130" s="328"/>
      <c r="F130" s="329" t="s">
        <v>969</v>
      </c>
      <c r="G130" s="328"/>
      <c r="H130" s="328" t="s">
        <v>977</v>
      </c>
      <c r="I130" s="328" t="s">
        <v>965</v>
      </c>
      <c r="J130" s="328">
        <v>15</v>
      </c>
      <c r="K130" s="350"/>
    </row>
    <row r="131" s="1" customFormat="1" ht="15" customHeight="1">
      <c r="B131" s="347"/>
      <c r="C131" s="328" t="s">
        <v>978</v>
      </c>
      <c r="D131" s="328"/>
      <c r="E131" s="328"/>
      <c r="F131" s="329" t="s">
        <v>969</v>
      </c>
      <c r="G131" s="328"/>
      <c r="H131" s="328" t="s">
        <v>979</v>
      </c>
      <c r="I131" s="328" t="s">
        <v>965</v>
      </c>
      <c r="J131" s="328">
        <v>20</v>
      </c>
      <c r="K131" s="350"/>
    </row>
    <row r="132" s="1" customFormat="1" ht="15" customHeight="1">
      <c r="B132" s="347"/>
      <c r="C132" s="328" t="s">
        <v>980</v>
      </c>
      <c r="D132" s="328"/>
      <c r="E132" s="328"/>
      <c r="F132" s="329" t="s">
        <v>969</v>
      </c>
      <c r="G132" s="328"/>
      <c r="H132" s="328" t="s">
        <v>981</v>
      </c>
      <c r="I132" s="328" t="s">
        <v>965</v>
      </c>
      <c r="J132" s="328">
        <v>20</v>
      </c>
      <c r="K132" s="350"/>
    </row>
    <row r="133" s="1" customFormat="1" ht="15" customHeight="1">
      <c r="B133" s="347"/>
      <c r="C133" s="302" t="s">
        <v>968</v>
      </c>
      <c r="D133" s="302"/>
      <c r="E133" s="302"/>
      <c r="F133" s="325" t="s">
        <v>969</v>
      </c>
      <c r="G133" s="302"/>
      <c r="H133" s="302" t="s">
        <v>1003</v>
      </c>
      <c r="I133" s="302" t="s">
        <v>965</v>
      </c>
      <c r="J133" s="302">
        <v>50</v>
      </c>
      <c r="K133" s="350"/>
    </row>
    <row r="134" s="1" customFormat="1" ht="15" customHeight="1">
      <c r="B134" s="347"/>
      <c r="C134" s="302" t="s">
        <v>982</v>
      </c>
      <c r="D134" s="302"/>
      <c r="E134" s="302"/>
      <c r="F134" s="325" t="s">
        <v>969</v>
      </c>
      <c r="G134" s="302"/>
      <c r="H134" s="302" t="s">
        <v>1003</v>
      </c>
      <c r="I134" s="302" t="s">
        <v>965</v>
      </c>
      <c r="J134" s="302">
        <v>50</v>
      </c>
      <c r="K134" s="350"/>
    </row>
    <row r="135" s="1" customFormat="1" ht="15" customHeight="1">
      <c r="B135" s="347"/>
      <c r="C135" s="302" t="s">
        <v>988</v>
      </c>
      <c r="D135" s="302"/>
      <c r="E135" s="302"/>
      <c r="F135" s="325" t="s">
        <v>969</v>
      </c>
      <c r="G135" s="302"/>
      <c r="H135" s="302" t="s">
        <v>1003</v>
      </c>
      <c r="I135" s="302" t="s">
        <v>965</v>
      </c>
      <c r="J135" s="302">
        <v>50</v>
      </c>
      <c r="K135" s="350"/>
    </row>
    <row r="136" s="1" customFormat="1" ht="15" customHeight="1">
      <c r="B136" s="347"/>
      <c r="C136" s="302" t="s">
        <v>990</v>
      </c>
      <c r="D136" s="302"/>
      <c r="E136" s="302"/>
      <c r="F136" s="325" t="s">
        <v>969</v>
      </c>
      <c r="G136" s="302"/>
      <c r="H136" s="302" t="s">
        <v>1003</v>
      </c>
      <c r="I136" s="302" t="s">
        <v>965</v>
      </c>
      <c r="J136" s="302">
        <v>50</v>
      </c>
      <c r="K136" s="350"/>
    </row>
    <row r="137" s="1" customFormat="1" ht="15" customHeight="1">
      <c r="B137" s="347"/>
      <c r="C137" s="302" t="s">
        <v>991</v>
      </c>
      <c r="D137" s="302"/>
      <c r="E137" s="302"/>
      <c r="F137" s="325" t="s">
        <v>969</v>
      </c>
      <c r="G137" s="302"/>
      <c r="H137" s="302" t="s">
        <v>1016</v>
      </c>
      <c r="I137" s="302" t="s">
        <v>965</v>
      </c>
      <c r="J137" s="302">
        <v>255</v>
      </c>
      <c r="K137" s="350"/>
    </row>
    <row r="138" s="1" customFormat="1" ht="15" customHeight="1">
      <c r="B138" s="347"/>
      <c r="C138" s="302" t="s">
        <v>993</v>
      </c>
      <c r="D138" s="302"/>
      <c r="E138" s="302"/>
      <c r="F138" s="325" t="s">
        <v>963</v>
      </c>
      <c r="G138" s="302"/>
      <c r="H138" s="302" t="s">
        <v>1017</v>
      </c>
      <c r="I138" s="302" t="s">
        <v>995</v>
      </c>
      <c r="J138" s="302"/>
      <c r="K138" s="350"/>
    </row>
    <row r="139" s="1" customFormat="1" ht="15" customHeight="1">
      <c r="B139" s="347"/>
      <c r="C139" s="302" t="s">
        <v>996</v>
      </c>
      <c r="D139" s="302"/>
      <c r="E139" s="302"/>
      <c r="F139" s="325" t="s">
        <v>963</v>
      </c>
      <c r="G139" s="302"/>
      <c r="H139" s="302" t="s">
        <v>1018</v>
      </c>
      <c r="I139" s="302" t="s">
        <v>998</v>
      </c>
      <c r="J139" s="302"/>
      <c r="K139" s="350"/>
    </row>
    <row r="140" s="1" customFormat="1" ht="15" customHeight="1">
      <c r="B140" s="347"/>
      <c r="C140" s="302" t="s">
        <v>999</v>
      </c>
      <c r="D140" s="302"/>
      <c r="E140" s="302"/>
      <c r="F140" s="325" t="s">
        <v>963</v>
      </c>
      <c r="G140" s="302"/>
      <c r="H140" s="302" t="s">
        <v>999</v>
      </c>
      <c r="I140" s="302" t="s">
        <v>998</v>
      </c>
      <c r="J140" s="302"/>
      <c r="K140" s="350"/>
    </row>
    <row r="141" s="1" customFormat="1" ht="15" customHeight="1">
      <c r="B141" s="347"/>
      <c r="C141" s="302" t="s">
        <v>47</v>
      </c>
      <c r="D141" s="302"/>
      <c r="E141" s="302"/>
      <c r="F141" s="325" t="s">
        <v>963</v>
      </c>
      <c r="G141" s="302"/>
      <c r="H141" s="302" t="s">
        <v>1019</v>
      </c>
      <c r="I141" s="302" t="s">
        <v>998</v>
      </c>
      <c r="J141" s="302"/>
      <c r="K141" s="350"/>
    </row>
    <row r="142" s="1" customFormat="1" ht="15" customHeight="1">
      <c r="B142" s="347"/>
      <c r="C142" s="302" t="s">
        <v>1020</v>
      </c>
      <c r="D142" s="302"/>
      <c r="E142" s="302"/>
      <c r="F142" s="325" t="s">
        <v>963</v>
      </c>
      <c r="G142" s="302"/>
      <c r="H142" s="302" t="s">
        <v>1021</v>
      </c>
      <c r="I142" s="302" t="s">
        <v>998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1022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957</v>
      </c>
      <c r="D148" s="317"/>
      <c r="E148" s="317"/>
      <c r="F148" s="317" t="s">
        <v>958</v>
      </c>
      <c r="G148" s="318"/>
      <c r="H148" s="317" t="s">
        <v>63</v>
      </c>
      <c r="I148" s="317" t="s">
        <v>66</v>
      </c>
      <c r="J148" s="317" t="s">
        <v>959</v>
      </c>
      <c r="K148" s="316"/>
    </row>
    <row r="149" s="1" customFormat="1" ht="17.25" customHeight="1">
      <c r="B149" s="314"/>
      <c r="C149" s="319" t="s">
        <v>960</v>
      </c>
      <c r="D149" s="319"/>
      <c r="E149" s="319"/>
      <c r="F149" s="320" t="s">
        <v>961</v>
      </c>
      <c r="G149" s="321"/>
      <c r="H149" s="319"/>
      <c r="I149" s="319"/>
      <c r="J149" s="319" t="s">
        <v>962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966</v>
      </c>
      <c r="D151" s="302"/>
      <c r="E151" s="302"/>
      <c r="F151" s="355" t="s">
        <v>963</v>
      </c>
      <c r="G151" s="302"/>
      <c r="H151" s="354" t="s">
        <v>1003</v>
      </c>
      <c r="I151" s="354" t="s">
        <v>965</v>
      </c>
      <c r="J151" s="354">
        <v>120</v>
      </c>
      <c r="K151" s="350"/>
    </row>
    <row r="152" s="1" customFormat="1" ht="15" customHeight="1">
      <c r="B152" s="327"/>
      <c r="C152" s="354" t="s">
        <v>1012</v>
      </c>
      <c r="D152" s="302"/>
      <c r="E152" s="302"/>
      <c r="F152" s="355" t="s">
        <v>963</v>
      </c>
      <c r="G152" s="302"/>
      <c r="H152" s="354" t="s">
        <v>1023</v>
      </c>
      <c r="I152" s="354" t="s">
        <v>965</v>
      </c>
      <c r="J152" s="354" t="s">
        <v>1014</v>
      </c>
      <c r="K152" s="350"/>
    </row>
    <row r="153" s="1" customFormat="1" ht="15" customHeight="1">
      <c r="B153" s="327"/>
      <c r="C153" s="354" t="s">
        <v>911</v>
      </c>
      <c r="D153" s="302"/>
      <c r="E153" s="302"/>
      <c r="F153" s="355" t="s">
        <v>963</v>
      </c>
      <c r="G153" s="302"/>
      <c r="H153" s="354" t="s">
        <v>1024</v>
      </c>
      <c r="I153" s="354" t="s">
        <v>965</v>
      </c>
      <c r="J153" s="354" t="s">
        <v>1014</v>
      </c>
      <c r="K153" s="350"/>
    </row>
    <row r="154" s="1" customFormat="1" ht="15" customHeight="1">
      <c r="B154" s="327"/>
      <c r="C154" s="354" t="s">
        <v>968</v>
      </c>
      <c r="D154" s="302"/>
      <c r="E154" s="302"/>
      <c r="F154" s="355" t="s">
        <v>969</v>
      </c>
      <c r="G154" s="302"/>
      <c r="H154" s="354" t="s">
        <v>1003</v>
      </c>
      <c r="I154" s="354" t="s">
        <v>965</v>
      </c>
      <c r="J154" s="354">
        <v>50</v>
      </c>
      <c r="K154" s="350"/>
    </row>
    <row r="155" s="1" customFormat="1" ht="15" customHeight="1">
      <c r="B155" s="327"/>
      <c r="C155" s="354" t="s">
        <v>971</v>
      </c>
      <c r="D155" s="302"/>
      <c r="E155" s="302"/>
      <c r="F155" s="355" t="s">
        <v>963</v>
      </c>
      <c r="G155" s="302"/>
      <c r="H155" s="354" t="s">
        <v>1003</v>
      </c>
      <c r="I155" s="354" t="s">
        <v>973</v>
      </c>
      <c r="J155" s="354"/>
      <c r="K155" s="350"/>
    </row>
    <row r="156" s="1" customFormat="1" ht="15" customHeight="1">
      <c r="B156" s="327"/>
      <c r="C156" s="354" t="s">
        <v>982</v>
      </c>
      <c r="D156" s="302"/>
      <c r="E156" s="302"/>
      <c r="F156" s="355" t="s">
        <v>969</v>
      </c>
      <c r="G156" s="302"/>
      <c r="H156" s="354" t="s">
        <v>1003</v>
      </c>
      <c r="I156" s="354" t="s">
        <v>965</v>
      </c>
      <c r="J156" s="354">
        <v>50</v>
      </c>
      <c r="K156" s="350"/>
    </row>
    <row r="157" s="1" customFormat="1" ht="15" customHeight="1">
      <c r="B157" s="327"/>
      <c r="C157" s="354" t="s">
        <v>990</v>
      </c>
      <c r="D157" s="302"/>
      <c r="E157" s="302"/>
      <c r="F157" s="355" t="s">
        <v>969</v>
      </c>
      <c r="G157" s="302"/>
      <c r="H157" s="354" t="s">
        <v>1003</v>
      </c>
      <c r="I157" s="354" t="s">
        <v>965</v>
      </c>
      <c r="J157" s="354">
        <v>50</v>
      </c>
      <c r="K157" s="350"/>
    </row>
    <row r="158" s="1" customFormat="1" ht="15" customHeight="1">
      <c r="B158" s="327"/>
      <c r="C158" s="354" t="s">
        <v>988</v>
      </c>
      <c r="D158" s="302"/>
      <c r="E158" s="302"/>
      <c r="F158" s="355" t="s">
        <v>969</v>
      </c>
      <c r="G158" s="302"/>
      <c r="H158" s="354" t="s">
        <v>1003</v>
      </c>
      <c r="I158" s="354" t="s">
        <v>965</v>
      </c>
      <c r="J158" s="354">
        <v>50</v>
      </c>
      <c r="K158" s="350"/>
    </row>
    <row r="159" s="1" customFormat="1" ht="15" customHeight="1">
      <c r="B159" s="327"/>
      <c r="C159" s="354" t="s">
        <v>99</v>
      </c>
      <c r="D159" s="302"/>
      <c r="E159" s="302"/>
      <c r="F159" s="355" t="s">
        <v>963</v>
      </c>
      <c r="G159" s="302"/>
      <c r="H159" s="354" t="s">
        <v>1025</v>
      </c>
      <c r="I159" s="354" t="s">
        <v>965</v>
      </c>
      <c r="J159" s="354" t="s">
        <v>1026</v>
      </c>
      <c r="K159" s="350"/>
    </row>
    <row r="160" s="1" customFormat="1" ht="15" customHeight="1">
      <c r="B160" s="327"/>
      <c r="C160" s="354" t="s">
        <v>1027</v>
      </c>
      <c r="D160" s="302"/>
      <c r="E160" s="302"/>
      <c r="F160" s="355" t="s">
        <v>963</v>
      </c>
      <c r="G160" s="302"/>
      <c r="H160" s="354" t="s">
        <v>1028</v>
      </c>
      <c r="I160" s="354" t="s">
        <v>998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1029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957</v>
      </c>
      <c r="D166" s="317"/>
      <c r="E166" s="317"/>
      <c r="F166" s="317" t="s">
        <v>958</v>
      </c>
      <c r="G166" s="359"/>
      <c r="H166" s="360" t="s">
        <v>63</v>
      </c>
      <c r="I166" s="360" t="s">
        <v>66</v>
      </c>
      <c r="J166" s="317" t="s">
        <v>959</v>
      </c>
      <c r="K166" s="294"/>
    </row>
    <row r="167" s="1" customFormat="1" ht="17.25" customHeight="1">
      <c r="B167" s="295"/>
      <c r="C167" s="319" t="s">
        <v>960</v>
      </c>
      <c r="D167" s="319"/>
      <c r="E167" s="319"/>
      <c r="F167" s="320" t="s">
        <v>961</v>
      </c>
      <c r="G167" s="361"/>
      <c r="H167" s="362"/>
      <c r="I167" s="362"/>
      <c r="J167" s="319" t="s">
        <v>962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966</v>
      </c>
      <c r="D169" s="302"/>
      <c r="E169" s="302"/>
      <c r="F169" s="325" t="s">
        <v>963</v>
      </c>
      <c r="G169" s="302"/>
      <c r="H169" s="302" t="s">
        <v>1003</v>
      </c>
      <c r="I169" s="302" t="s">
        <v>965</v>
      </c>
      <c r="J169" s="302">
        <v>120</v>
      </c>
      <c r="K169" s="350"/>
    </row>
    <row r="170" s="1" customFormat="1" ht="15" customHeight="1">
      <c r="B170" s="327"/>
      <c r="C170" s="302" t="s">
        <v>1012</v>
      </c>
      <c r="D170" s="302"/>
      <c r="E170" s="302"/>
      <c r="F170" s="325" t="s">
        <v>963</v>
      </c>
      <c r="G170" s="302"/>
      <c r="H170" s="302" t="s">
        <v>1013</v>
      </c>
      <c r="I170" s="302" t="s">
        <v>965</v>
      </c>
      <c r="J170" s="302" t="s">
        <v>1014</v>
      </c>
      <c r="K170" s="350"/>
    </row>
    <row r="171" s="1" customFormat="1" ht="15" customHeight="1">
      <c r="B171" s="327"/>
      <c r="C171" s="302" t="s">
        <v>911</v>
      </c>
      <c r="D171" s="302"/>
      <c r="E171" s="302"/>
      <c r="F171" s="325" t="s">
        <v>963</v>
      </c>
      <c r="G171" s="302"/>
      <c r="H171" s="302" t="s">
        <v>1030</v>
      </c>
      <c r="I171" s="302" t="s">
        <v>965</v>
      </c>
      <c r="J171" s="302" t="s">
        <v>1014</v>
      </c>
      <c r="K171" s="350"/>
    </row>
    <row r="172" s="1" customFormat="1" ht="15" customHeight="1">
      <c r="B172" s="327"/>
      <c r="C172" s="302" t="s">
        <v>968</v>
      </c>
      <c r="D172" s="302"/>
      <c r="E172" s="302"/>
      <c r="F172" s="325" t="s">
        <v>969</v>
      </c>
      <c r="G172" s="302"/>
      <c r="H172" s="302" t="s">
        <v>1030</v>
      </c>
      <c r="I172" s="302" t="s">
        <v>965</v>
      </c>
      <c r="J172" s="302">
        <v>50</v>
      </c>
      <c r="K172" s="350"/>
    </row>
    <row r="173" s="1" customFormat="1" ht="15" customHeight="1">
      <c r="B173" s="327"/>
      <c r="C173" s="302" t="s">
        <v>971</v>
      </c>
      <c r="D173" s="302"/>
      <c r="E173" s="302"/>
      <c r="F173" s="325" t="s">
        <v>963</v>
      </c>
      <c r="G173" s="302"/>
      <c r="H173" s="302" t="s">
        <v>1030</v>
      </c>
      <c r="I173" s="302" t="s">
        <v>973</v>
      </c>
      <c r="J173" s="302"/>
      <c r="K173" s="350"/>
    </row>
    <row r="174" s="1" customFormat="1" ht="15" customHeight="1">
      <c r="B174" s="327"/>
      <c r="C174" s="302" t="s">
        <v>982</v>
      </c>
      <c r="D174" s="302"/>
      <c r="E174" s="302"/>
      <c r="F174" s="325" t="s">
        <v>969</v>
      </c>
      <c r="G174" s="302"/>
      <c r="H174" s="302" t="s">
        <v>1030</v>
      </c>
      <c r="I174" s="302" t="s">
        <v>965</v>
      </c>
      <c r="J174" s="302">
        <v>50</v>
      </c>
      <c r="K174" s="350"/>
    </row>
    <row r="175" s="1" customFormat="1" ht="15" customHeight="1">
      <c r="B175" s="327"/>
      <c r="C175" s="302" t="s">
        <v>990</v>
      </c>
      <c r="D175" s="302"/>
      <c r="E175" s="302"/>
      <c r="F175" s="325" t="s">
        <v>969</v>
      </c>
      <c r="G175" s="302"/>
      <c r="H175" s="302" t="s">
        <v>1030</v>
      </c>
      <c r="I175" s="302" t="s">
        <v>965</v>
      </c>
      <c r="J175" s="302">
        <v>50</v>
      </c>
      <c r="K175" s="350"/>
    </row>
    <row r="176" s="1" customFormat="1" ht="15" customHeight="1">
      <c r="B176" s="327"/>
      <c r="C176" s="302" t="s">
        <v>988</v>
      </c>
      <c r="D176" s="302"/>
      <c r="E176" s="302"/>
      <c r="F176" s="325" t="s">
        <v>969</v>
      </c>
      <c r="G176" s="302"/>
      <c r="H176" s="302" t="s">
        <v>1030</v>
      </c>
      <c r="I176" s="302" t="s">
        <v>965</v>
      </c>
      <c r="J176" s="302">
        <v>50</v>
      </c>
      <c r="K176" s="350"/>
    </row>
    <row r="177" s="1" customFormat="1" ht="15" customHeight="1">
      <c r="B177" s="327"/>
      <c r="C177" s="302" t="s">
        <v>108</v>
      </c>
      <c r="D177" s="302"/>
      <c r="E177" s="302"/>
      <c r="F177" s="325" t="s">
        <v>963</v>
      </c>
      <c r="G177" s="302"/>
      <c r="H177" s="302" t="s">
        <v>1031</v>
      </c>
      <c r="I177" s="302" t="s">
        <v>1032</v>
      </c>
      <c r="J177" s="302"/>
      <c r="K177" s="350"/>
    </row>
    <row r="178" s="1" customFormat="1" ht="15" customHeight="1">
      <c r="B178" s="327"/>
      <c r="C178" s="302" t="s">
        <v>66</v>
      </c>
      <c r="D178" s="302"/>
      <c r="E178" s="302"/>
      <c r="F178" s="325" t="s">
        <v>963</v>
      </c>
      <c r="G178" s="302"/>
      <c r="H178" s="302" t="s">
        <v>1033</v>
      </c>
      <c r="I178" s="302" t="s">
        <v>1034</v>
      </c>
      <c r="J178" s="302">
        <v>1</v>
      </c>
      <c r="K178" s="350"/>
    </row>
    <row r="179" s="1" customFormat="1" ht="15" customHeight="1">
      <c r="B179" s="327"/>
      <c r="C179" s="302" t="s">
        <v>62</v>
      </c>
      <c r="D179" s="302"/>
      <c r="E179" s="302"/>
      <c r="F179" s="325" t="s">
        <v>963</v>
      </c>
      <c r="G179" s="302"/>
      <c r="H179" s="302" t="s">
        <v>1035</v>
      </c>
      <c r="I179" s="302" t="s">
        <v>965</v>
      </c>
      <c r="J179" s="302">
        <v>20</v>
      </c>
      <c r="K179" s="350"/>
    </row>
    <row r="180" s="1" customFormat="1" ht="15" customHeight="1">
      <c r="B180" s="327"/>
      <c r="C180" s="302" t="s">
        <v>63</v>
      </c>
      <c r="D180" s="302"/>
      <c r="E180" s="302"/>
      <c r="F180" s="325" t="s">
        <v>963</v>
      </c>
      <c r="G180" s="302"/>
      <c r="H180" s="302" t="s">
        <v>1036</v>
      </c>
      <c r="I180" s="302" t="s">
        <v>965</v>
      </c>
      <c r="J180" s="302">
        <v>255</v>
      </c>
      <c r="K180" s="350"/>
    </row>
    <row r="181" s="1" customFormat="1" ht="15" customHeight="1">
      <c r="B181" s="327"/>
      <c r="C181" s="302" t="s">
        <v>109</v>
      </c>
      <c r="D181" s="302"/>
      <c r="E181" s="302"/>
      <c r="F181" s="325" t="s">
        <v>963</v>
      </c>
      <c r="G181" s="302"/>
      <c r="H181" s="302" t="s">
        <v>927</v>
      </c>
      <c r="I181" s="302" t="s">
        <v>965</v>
      </c>
      <c r="J181" s="302">
        <v>10</v>
      </c>
      <c r="K181" s="350"/>
    </row>
    <row r="182" s="1" customFormat="1" ht="15" customHeight="1">
      <c r="B182" s="327"/>
      <c r="C182" s="302" t="s">
        <v>110</v>
      </c>
      <c r="D182" s="302"/>
      <c r="E182" s="302"/>
      <c r="F182" s="325" t="s">
        <v>963</v>
      </c>
      <c r="G182" s="302"/>
      <c r="H182" s="302" t="s">
        <v>1037</v>
      </c>
      <c r="I182" s="302" t="s">
        <v>998</v>
      </c>
      <c r="J182" s="302"/>
      <c r="K182" s="350"/>
    </row>
    <row r="183" s="1" customFormat="1" ht="15" customHeight="1">
      <c r="B183" s="327"/>
      <c r="C183" s="302" t="s">
        <v>1038</v>
      </c>
      <c r="D183" s="302"/>
      <c r="E183" s="302"/>
      <c r="F183" s="325" t="s">
        <v>963</v>
      </c>
      <c r="G183" s="302"/>
      <c r="H183" s="302" t="s">
        <v>1039</v>
      </c>
      <c r="I183" s="302" t="s">
        <v>998</v>
      </c>
      <c r="J183" s="302"/>
      <c r="K183" s="350"/>
    </row>
    <row r="184" s="1" customFormat="1" ht="15" customHeight="1">
      <c r="B184" s="327"/>
      <c r="C184" s="302" t="s">
        <v>1027</v>
      </c>
      <c r="D184" s="302"/>
      <c r="E184" s="302"/>
      <c r="F184" s="325" t="s">
        <v>963</v>
      </c>
      <c r="G184" s="302"/>
      <c r="H184" s="302" t="s">
        <v>1040</v>
      </c>
      <c r="I184" s="302" t="s">
        <v>998</v>
      </c>
      <c r="J184" s="302"/>
      <c r="K184" s="350"/>
    </row>
    <row r="185" s="1" customFormat="1" ht="15" customHeight="1">
      <c r="B185" s="327"/>
      <c r="C185" s="302" t="s">
        <v>112</v>
      </c>
      <c r="D185" s="302"/>
      <c r="E185" s="302"/>
      <c r="F185" s="325" t="s">
        <v>969</v>
      </c>
      <c r="G185" s="302"/>
      <c r="H185" s="302" t="s">
        <v>1041</v>
      </c>
      <c r="I185" s="302" t="s">
        <v>965</v>
      </c>
      <c r="J185" s="302">
        <v>50</v>
      </c>
      <c r="K185" s="350"/>
    </row>
    <row r="186" s="1" customFormat="1" ht="15" customHeight="1">
      <c r="B186" s="327"/>
      <c r="C186" s="302" t="s">
        <v>1042</v>
      </c>
      <c r="D186" s="302"/>
      <c r="E186" s="302"/>
      <c r="F186" s="325" t="s">
        <v>969</v>
      </c>
      <c r="G186" s="302"/>
      <c r="H186" s="302" t="s">
        <v>1043</v>
      </c>
      <c r="I186" s="302" t="s">
        <v>1044</v>
      </c>
      <c r="J186" s="302"/>
      <c r="K186" s="350"/>
    </row>
    <row r="187" s="1" customFormat="1" ht="15" customHeight="1">
      <c r="B187" s="327"/>
      <c r="C187" s="302" t="s">
        <v>1045</v>
      </c>
      <c r="D187" s="302"/>
      <c r="E187" s="302"/>
      <c r="F187" s="325" t="s">
        <v>969</v>
      </c>
      <c r="G187" s="302"/>
      <c r="H187" s="302" t="s">
        <v>1046</v>
      </c>
      <c r="I187" s="302" t="s">
        <v>1044</v>
      </c>
      <c r="J187" s="302"/>
      <c r="K187" s="350"/>
    </row>
    <row r="188" s="1" customFormat="1" ht="15" customHeight="1">
      <c r="B188" s="327"/>
      <c r="C188" s="302" t="s">
        <v>1047</v>
      </c>
      <c r="D188" s="302"/>
      <c r="E188" s="302"/>
      <c r="F188" s="325" t="s">
        <v>969</v>
      </c>
      <c r="G188" s="302"/>
      <c r="H188" s="302" t="s">
        <v>1048</v>
      </c>
      <c r="I188" s="302" t="s">
        <v>1044</v>
      </c>
      <c r="J188" s="302"/>
      <c r="K188" s="350"/>
    </row>
    <row r="189" s="1" customFormat="1" ht="15" customHeight="1">
      <c r="B189" s="327"/>
      <c r="C189" s="363" t="s">
        <v>1049</v>
      </c>
      <c r="D189" s="302"/>
      <c r="E189" s="302"/>
      <c r="F189" s="325" t="s">
        <v>969</v>
      </c>
      <c r="G189" s="302"/>
      <c r="H189" s="302" t="s">
        <v>1050</v>
      </c>
      <c r="I189" s="302" t="s">
        <v>1051</v>
      </c>
      <c r="J189" s="364" t="s">
        <v>1052</v>
      </c>
      <c r="K189" s="350"/>
    </row>
    <row r="190" s="18" customFormat="1" ht="15" customHeight="1">
      <c r="B190" s="365"/>
      <c r="C190" s="366" t="s">
        <v>1053</v>
      </c>
      <c r="D190" s="367"/>
      <c r="E190" s="367"/>
      <c r="F190" s="368" t="s">
        <v>969</v>
      </c>
      <c r="G190" s="367"/>
      <c r="H190" s="367" t="s">
        <v>1054</v>
      </c>
      <c r="I190" s="367" t="s">
        <v>1051</v>
      </c>
      <c r="J190" s="369" t="s">
        <v>1052</v>
      </c>
      <c r="K190" s="370"/>
    </row>
    <row r="191" s="1" customFormat="1" ht="15" customHeight="1">
      <c r="B191" s="327"/>
      <c r="C191" s="363" t="s">
        <v>51</v>
      </c>
      <c r="D191" s="302"/>
      <c r="E191" s="302"/>
      <c r="F191" s="325" t="s">
        <v>963</v>
      </c>
      <c r="G191" s="302"/>
      <c r="H191" s="299" t="s">
        <v>1055</v>
      </c>
      <c r="I191" s="302" t="s">
        <v>1056</v>
      </c>
      <c r="J191" s="302"/>
      <c r="K191" s="350"/>
    </row>
    <row r="192" s="1" customFormat="1" ht="15" customHeight="1">
      <c r="B192" s="327"/>
      <c r="C192" s="363" t="s">
        <v>1057</v>
      </c>
      <c r="D192" s="302"/>
      <c r="E192" s="302"/>
      <c r="F192" s="325" t="s">
        <v>963</v>
      </c>
      <c r="G192" s="302"/>
      <c r="H192" s="302" t="s">
        <v>1058</v>
      </c>
      <c r="I192" s="302" t="s">
        <v>998</v>
      </c>
      <c r="J192" s="302"/>
      <c r="K192" s="350"/>
    </row>
    <row r="193" s="1" customFormat="1" ht="15" customHeight="1">
      <c r="B193" s="327"/>
      <c r="C193" s="363" t="s">
        <v>1059</v>
      </c>
      <c r="D193" s="302"/>
      <c r="E193" s="302"/>
      <c r="F193" s="325" t="s">
        <v>963</v>
      </c>
      <c r="G193" s="302"/>
      <c r="H193" s="302" t="s">
        <v>1060</v>
      </c>
      <c r="I193" s="302" t="s">
        <v>998</v>
      </c>
      <c r="J193" s="302"/>
      <c r="K193" s="350"/>
    </row>
    <row r="194" s="1" customFormat="1" ht="15" customHeight="1">
      <c r="B194" s="327"/>
      <c r="C194" s="363" t="s">
        <v>1061</v>
      </c>
      <c r="D194" s="302"/>
      <c r="E194" s="302"/>
      <c r="F194" s="325" t="s">
        <v>969</v>
      </c>
      <c r="G194" s="302"/>
      <c r="H194" s="302" t="s">
        <v>1062</v>
      </c>
      <c r="I194" s="302" t="s">
        <v>998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1063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1064</v>
      </c>
      <c r="D201" s="372"/>
      <c r="E201" s="372"/>
      <c r="F201" s="372" t="s">
        <v>1065</v>
      </c>
      <c r="G201" s="373"/>
      <c r="H201" s="372" t="s">
        <v>1066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1056</v>
      </c>
      <c r="D203" s="302"/>
      <c r="E203" s="302"/>
      <c r="F203" s="325" t="s">
        <v>52</v>
      </c>
      <c r="G203" s="302"/>
      <c r="H203" s="302" t="s">
        <v>1067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53</v>
      </c>
      <c r="G204" s="302"/>
      <c r="H204" s="302" t="s">
        <v>1068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56</v>
      </c>
      <c r="G205" s="302"/>
      <c r="H205" s="302" t="s">
        <v>1069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54</v>
      </c>
      <c r="G206" s="302"/>
      <c r="H206" s="302" t="s">
        <v>1070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55</v>
      </c>
      <c r="G207" s="302"/>
      <c r="H207" s="302" t="s">
        <v>1071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1010</v>
      </c>
      <c r="D209" s="302"/>
      <c r="E209" s="302"/>
      <c r="F209" s="325" t="s">
        <v>88</v>
      </c>
      <c r="G209" s="302"/>
      <c r="H209" s="302" t="s">
        <v>1072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905</v>
      </c>
      <c r="G210" s="302"/>
      <c r="H210" s="302" t="s">
        <v>906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903</v>
      </c>
      <c r="G211" s="302"/>
      <c r="H211" s="302" t="s">
        <v>1073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907</v>
      </c>
      <c r="G212" s="363"/>
      <c r="H212" s="354" t="s">
        <v>908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909</v>
      </c>
      <c r="G213" s="363"/>
      <c r="H213" s="354" t="s">
        <v>1074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1034</v>
      </c>
      <c r="D215" s="302"/>
      <c r="E215" s="302"/>
      <c r="F215" s="325">
        <v>1</v>
      </c>
      <c r="G215" s="363"/>
      <c r="H215" s="354" t="s">
        <v>1075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1076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1077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1078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POČÍTAČ\Uzivatel</dc:creator>
  <cp:lastModifiedBy>POČÍTAČ\Uzivatel</cp:lastModifiedBy>
  <dcterms:created xsi:type="dcterms:W3CDTF">2024-09-16T07:07:37Z</dcterms:created>
  <dcterms:modified xsi:type="dcterms:W3CDTF">2024-09-16T07:07:43Z</dcterms:modified>
</cp:coreProperties>
</file>